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955" windowHeight="8445" activeTab="0"/>
  </bookViews>
  <sheets>
    <sheet name="По месяцам" sheetId="1" r:id="rId1"/>
    <sheet name="По классам" sheetId="2" r:id="rId2"/>
    <sheet name="СНГ-Иномарки" sheetId="3" r:id="rId3"/>
    <sheet name="Легковые по маркам" sheetId="4" r:id="rId4"/>
    <sheet name="Коммерческие по маркам" sheetId="5" r:id="rId5"/>
    <sheet name="Еще информация..." sheetId="6" r:id="rId6"/>
  </sheets>
  <definedNames>
    <definedName name="_xlnm.Print_Titles" localSheetId="4">'Коммерческие по маркам'!$3:$4</definedName>
    <definedName name="_xlnm.Print_Titles" localSheetId="3">'Легковые по маркам'!$3:$4</definedName>
    <definedName name="_xlnm.Print_Titles" localSheetId="1">'По классам'!$4:$5</definedName>
    <definedName name="_xlnm.Print_Titles" localSheetId="2">'СНГ-Иномарки'!$5:$6</definedName>
  </definedNames>
  <calcPr fullCalcOnLoad="1"/>
</workbook>
</file>

<file path=xl/sharedStrings.xml><?xml version="1.0" encoding="utf-8"?>
<sst xmlns="http://schemas.openxmlformats.org/spreadsheetml/2006/main" count="328" uniqueCount="190">
  <si>
    <t>Динамика рынка б-у* автомобилей по сравнению с аналогичным периодом 2008 года</t>
  </si>
  <si>
    <t>Месяц</t>
  </si>
  <si>
    <t>Легковые автомобили</t>
  </si>
  <si>
    <t>Коммерческие автомобили</t>
  </si>
  <si>
    <t>Динамика операций на рынке легковых автомобилей по сравнению с 2008 г.</t>
  </si>
  <si>
    <t>Динамика операций на рынке коммерческих автомобилей по сравнению с 2008 г.</t>
  </si>
  <si>
    <t>Январь</t>
  </si>
  <si>
    <t>Февраль</t>
  </si>
  <si>
    <t>Март</t>
  </si>
  <si>
    <t>Всего</t>
  </si>
  <si>
    <t xml:space="preserve">* Здесь и далее рассматриваются перепродажи автомобилей, </t>
  </si>
  <si>
    <t>Рынок б-у автомобилей в Украине</t>
  </si>
  <si>
    <t>за 2008 - 2009 гг.</t>
  </si>
  <si>
    <t>Класс</t>
  </si>
  <si>
    <t>2009 Март</t>
  </si>
  <si>
    <t>2008 Март</t>
  </si>
  <si>
    <t>09/08, %</t>
  </si>
  <si>
    <t>2009 3 месяца</t>
  </si>
  <si>
    <t>2008 3 месяца</t>
  </si>
  <si>
    <t>шт.</t>
  </si>
  <si>
    <t>%</t>
  </si>
  <si>
    <t>Cars</t>
  </si>
  <si>
    <t>SUV</t>
  </si>
  <si>
    <t>SUV Pick-Up</t>
  </si>
  <si>
    <t>MPV</t>
  </si>
  <si>
    <t>Sport</t>
  </si>
  <si>
    <t>Всего легковые</t>
  </si>
  <si>
    <t>Van GWV up 2t</t>
  </si>
  <si>
    <t>Van GWV 2,1-3,5t</t>
  </si>
  <si>
    <t>Всего коммерческие</t>
  </si>
  <si>
    <t>Сегмент</t>
  </si>
  <si>
    <t>Иномарки</t>
  </si>
  <si>
    <t>СНГ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</si>
  <si>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</si>
  <si>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</si>
  <si>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</si>
  <si>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</si>
  <si>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</si>
  <si>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</si>
  <si>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</si>
  <si>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</si>
  <si>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</si>
  <si>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</si>
  <si>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</si>
  <si>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</si>
  <si>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Легкие коммерческие автомобили</t>
  </si>
  <si>
    <t>LCV</t>
  </si>
  <si>
    <t>Рынок б-у легковых автомобилей в Украине</t>
  </si>
  <si>
    <t>Марка</t>
  </si>
  <si>
    <t>ВАЗ</t>
  </si>
  <si>
    <t>DAEWOO</t>
  </si>
  <si>
    <t>ЗАЗ</t>
  </si>
  <si>
    <t>OPEL</t>
  </si>
  <si>
    <t>VOLKSWAGEN</t>
  </si>
  <si>
    <t>CHEVROLET</t>
  </si>
  <si>
    <t>SKODA</t>
  </si>
  <si>
    <t>TOYOTA</t>
  </si>
  <si>
    <t>MITSUBISHI</t>
  </si>
  <si>
    <t>FORD</t>
  </si>
  <si>
    <t>MAZDA</t>
  </si>
  <si>
    <t>MERCEDES-BENZ</t>
  </si>
  <si>
    <t>NISSAN</t>
  </si>
  <si>
    <t>AUDI</t>
  </si>
  <si>
    <t>BMW</t>
  </si>
  <si>
    <t>АЗЛК</t>
  </si>
  <si>
    <t>HONDA</t>
  </si>
  <si>
    <t>HYUNDAI</t>
  </si>
  <si>
    <t>ГАЗ</t>
  </si>
  <si>
    <t>RENAULT</t>
  </si>
  <si>
    <t>KIA</t>
  </si>
  <si>
    <t>PEUGEOT</t>
  </si>
  <si>
    <t>SUBARU</t>
  </si>
  <si>
    <t>ИЖ</t>
  </si>
  <si>
    <t>LEXUS</t>
  </si>
  <si>
    <t>FIAT</t>
  </si>
  <si>
    <t>SUZUKI</t>
  </si>
  <si>
    <t>DACIA</t>
  </si>
  <si>
    <t>CHERY</t>
  </si>
  <si>
    <t>УАЗ</t>
  </si>
  <si>
    <t>VOLVO</t>
  </si>
  <si>
    <t>SEAT</t>
  </si>
  <si>
    <t>ЛУАЗ</t>
  </si>
  <si>
    <t>CITROEN</t>
  </si>
  <si>
    <t>INFINITI</t>
  </si>
  <si>
    <t>GEELY</t>
  </si>
  <si>
    <t>LAND ROVER</t>
  </si>
  <si>
    <t>CHRYSLER</t>
  </si>
  <si>
    <t>GREAT WALL</t>
  </si>
  <si>
    <t>DODGE</t>
  </si>
  <si>
    <t>PORSCHE</t>
  </si>
  <si>
    <t>SSANG YONG</t>
  </si>
  <si>
    <t>ROVER</t>
  </si>
  <si>
    <t>ALFA ROMEO</t>
  </si>
  <si>
    <t>JEEP</t>
  </si>
  <si>
    <t>DAIHATSU</t>
  </si>
  <si>
    <t>ACURA</t>
  </si>
  <si>
    <t>LANCIA</t>
  </si>
  <si>
    <t>SAAB</t>
  </si>
  <si>
    <t>SAMAND</t>
  </si>
  <si>
    <t>CADILLAC</t>
  </si>
  <si>
    <t>ISUZU</t>
  </si>
  <si>
    <t>HUMMER</t>
  </si>
  <si>
    <t>MINI</t>
  </si>
  <si>
    <t>BENTLEY</t>
  </si>
  <si>
    <t>DADI</t>
  </si>
  <si>
    <t>MAPLE</t>
  </si>
  <si>
    <t>PONTIAC</t>
  </si>
  <si>
    <t>CHANA</t>
  </si>
  <si>
    <t>SMART</t>
  </si>
  <si>
    <t>WARTBURG</t>
  </si>
  <si>
    <t>JAGUAR</t>
  </si>
  <si>
    <t>SAMSUNG</t>
  </si>
  <si>
    <t>BYD</t>
  </si>
  <si>
    <t>GEO</t>
  </si>
  <si>
    <t>HUABEI</t>
  </si>
  <si>
    <t>LINCOLN</t>
  </si>
  <si>
    <t>PROTON</t>
  </si>
  <si>
    <t>BRILLIANCE</t>
  </si>
  <si>
    <t>BUICK</t>
  </si>
  <si>
    <t>GMC</t>
  </si>
  <si>
    <t>LOTUS</t>
  </si>
  <si>
    <t>OLTCIT</t>
  </si>
  <si>
    <t>PLYMOUTH</t>
  </si>
  <si>
    <t>SATURN</t>
  </si>
  <si>
    <t>TALBOT</t>
  </si>
  <si>
    <t>TIANMA</t>
  </si>
  <si>
    <t>XINKAI</t>
  </si>
  <si>
    <t>ZHONG XING</t>
  </si>
  <si>
    <t>ARO</t>
  </si>
  <si>
    <t>ASIA</t>
  </si>
  <si>
    <t>ASTON MARTIN</t>
  </si>
  <si>
    <t>BAW</t>
  </si>
  <si>
    <t>CHANGHE</t>
  </si>
  <si>
    <t>EAGLE</t>
  </si>
  <si>
    <t>FAW</t>
  </si>
  <si>
    <t>FERRARI</t>
  </si>
  <si>
    <t>FUQI</t>
  </si>
  <si>
    <t>GONOW</t>
  </si>
  <si>
    <t>HAFEI</t>
  </si>
  <si>
    <t>JIANGNAN</t>
  </si>
  <si>
    <t>LANDWIND</t>
  </si>
  <si>
    <t>LIFAN</t>
  </si>
  <si>
    <t>MASERATI</t>
  </si>
  <si>
    <t>MAYBACH</t>
  </si>
  <si>
    <t>MERCURY</t>
  </si>
  <si>
    <t>OLDSMOBILE</t>
  </si>
  <si>
    <t>ROLLS-ROYCE</t>
  </si>
  <si>
    <t>SHUANGHUAN</t>
  </si>
  <si>
    <t>SOUEAST</t>
  </si>
  <si>
    <t>TATA</t>
  </si>
  <si>
    <t>TRABANT</t>
  </si>
  <si>
    <t>YUGO</t>
  </si>
  <si>
    <t>ZASTAVA</t>
  </si>
  <si>
    <t>Рынок б-у легких коммерческих автомобилей в Украине</t>
  </si>
  <si>
    <t>IVECO</t>
  </si>
  <si>
    <t>РАФ</t>
  </si>
  <si>
    <t>DAF</t>
  </si>
  <si>
    <t>БАЗ</t>
  </si>
  <si>
    <t>JAC</t>
  </si>
  <si>
    <t>BARKAS</t>
  </si>
  <si>
    <t>FSO</t>
  </si>
  <si>
    <t>ZUK</t>
  </si>
  <si>
    <t>NYSA</t>
  </si>
  <si>
    <t>OTOSAN</t>
  </si>
  <si>
    <t>ВИС</t>
  </si>
  <si>
    <t>ЕРАЗ</t>
  </si>
  <si>
    <r>
      <t xml:space="preserve">Cars </t>
    </r>
    <r>
      <rPr>
        <b/>
        <sz val="10"/>
        <color indexed="10"/>
        <rFont val="Arial Cyr"/>
        <family val="0"/>
      </rPr>
      <t>▼</t>
    </r>
  </si>
  <si>
    <r>
      <t xml:space="preserve">LCV </t>
    </r>
    <r>
      <rPr>
        <b/>
        <sz val="10"/>
        <color indexed="10"/>
        <rFont val="Arial Cyr"/>
        <family val="0"/>
      </rPr>
      <t>▼</t>
    </r>
  </si>
  <si>
    <t>В отчете также представлены такие таблицы и рейтинги:</t>
  </si>
  <si>
    <t>- TOP30 моделей</t>
  </si>
  <si>
    <t>- TOP Cars</t>
  </si>
  <si>
    <t>- TOP SUV</t>
  </si>
  <si>
    <t>- SUV Pick-Up</t>
  </si>
  <si>
    <t>- TOP MPV</t>
  </si>
  <si>
    <t>- TOP Sport</t>
  </si>
  <si>
    <t>- TOP Van GWV up 2t</t>
  </si>
  <si>
    <t>- TOP Van GWV 2,1-3,5t</t>
  </si>
  <si>
    <t>Информационно-аналитическая группа</t>
  </si>
  <si>
    <t>Тел./факс. +38 044 496-28-50 (-51, -52)</t>
  </si>
  <si>
    <r>
      <t xml:space="preserve">E-mail:  </t>
    </r>
    <r>
      <rPr>
        <b/>
        <u val="single"/>
        <sz val="10"/>
        <color indexed="12"/>
        <rFont val="Arial"/>
        <family val="2"/>
      </rPr>
      <t>cis@autoconsulting.com.ua</t>
    </r>
  </si>
  <si>
    <t xml:space="preserve">www.autoconsulting.com.ua </t>
  </si>
  <si>
    <t>AUTO-Consulting</t>
  </si>
  <si>
    <t xml:space="preserve">  которые ранее уже были в Украине</t>
  </si>
  <si>
    <t>- TOP30 моделей в каждом из классов:</t>
  </si>
  <si>
    <t>- СНГ</t>
  </si>
  <si>
    <t>- Иномарки</t>
  </si>
  <si>
    <t>- Спрос по возрастам авто</t>
  </si>
  <si>
    <t>- Рейтинги моделей TOP моделей по возрасту</t>
  </si>
  <si>
    <t>- Ситуация в регионах Украины</t>
  </si>
  <si>
    <t>- Миграция авто в регионах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</si>
</sst>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\ &quot;р.&quot;_-;\-* #,##0\ &quot;р.&quot;_-;_-* &quot;-&quot;\ &quot;р.&quot;_-;_-@_-"/>
    <numFmt numFmtId="190" formatCode="_-* #,##0.00\ &quot;р.&quot;_-;\-* #,##0.00\ &quot;р.&quot;_-;_-* &quot;-&quot;??\ 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0.0000"/>
    <numFmt numFmtId="194" formatCode="0.000"/>
    <numFmt numFmtId="195" formatCode="0.000%"/>
    <numFmt numFmtId="196" formatCode="0.0"/>
    <numFmt numFmtId="197" formatCode="_-* #,##0.0_р_._-;\-* #,##0.0_р_._-;_-* &quot;-&quot;??_р_._-;_-@_-"/>
    <numFmt numFmtId="198" formatCode="_-* #,##0.000_р_._-;\-* #,##0.000_р_._-;_-* &quot;-&quot;??_р_._-;_-@_-"/>
    <numFmt numFmtId="199" formatCode="_-[$$-409]* #,##0.00_ ;_-[$$-409]* \-#,##0.00\ ;_-[$$-409]* &quot;-&quot;??_ ;_-@_ "/>
    <numFmt numFmtId="200" formatCode="dd\-mmm\-yy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i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6" fillId="0" borderId="4" xfId="18" applyFont="1" applyFill="1" applyBorder="1" applyAlignment="1">
      <alignment horizontal="right"/>
      <protection/>
    </xf>
    <xf numFmtId="10" fontId="0" fillId="0" borderId="4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18" applyFont="1" applyFill="1" applyBorder="1" applyAlignment="1">
      <alignment horizontal="right"/>
      <protection/>
    </xf>
    <xf numFmtId="10" fontId="0" fillId="0" borderId="7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6" fillId="0" borderId="1" xfId="18" applyFont="1" applyFill="1" applyBorder="1" applyAlignment="1">
      <alignment horizontal="right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0" fontId="5" fillId="0" borderId="11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7" xfId="18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/>
      <protection/>
    </xf>
    <xf numFmtId="0" fontId="3" fillId="0" borderId="7" xfId="20" applyFont="1" applyFill="1" applyBorder="1" applyAlignment="1">
      <alignment horizontal="right"/>
      <protection/>
    </xf>
    <xf numFmtId="10" fontId="6" fillId="0" borderId="7" xfId="18" applyNumberFormat="1" applyFont="1" applyFill="1" applyBorder="1" applyAlignment="1">
      <alignment horizontal="right"/>
      <protection/>
    </xf>
    <xf numFmtId="0" fontId="5" fillId="0" borderId="7" xfId="0" applyFont="1" applyBorder="1" applyAlignment="1">
      <alignment/>
    </xf>
    <xf numFmtId="10" fontId="8" fillId="0" borderId="7" xfId="18" applyNumberFormat="1" applyFont="1" applyFill="1" applyBorder="1" applyAlignment="1">
      <alignment horizontal="right"/>
      <protection/>
    </xf>
    <xf numFmtId="10" fontId="8" fillId="0" borderId="0" xfId="18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8" fillId="0" borderId="0" xfId="19" applyFont="1" applyFill="1" applyBorder="1" applyAlignment="1">
      <alignment horizontal="center" vertical="center" wrapText="1"/>
      <protection/>
    </xf>
    <xf numFmtId="0" fontId="6" fillId="0" borderId="7" xfId="18" applyFont="1" applyFill="1" applyBorder="1" applyAlignment="1">
      <alignment/>
      <protection/>
    </xf>
    <xf numFmtId="0" fontId="3" fillId="0" borderId="7" xfId="21" applyFont="1" applyFill="1" applyBorder="1" applyAlignment="1">
      <alignment horizontal="right" wrapText="1"/>
      <protection/>
    </xf>
    <xf numFmtId="10" fontId="6" fillId="0" borderId="0" xfId="18" applyNumberFormat="1" applyFont="1" applyFill="1" applyBorder="1" applyAlignment="1">
      <alignment horizontal="right"/>
      <protection/>
    </xf>
    <xf numFmtId="0" fontId="0" fillId="2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7" xfId="18" applyFont="1" applyFill="1" applyBorder="1" applyAlignment="1">
      <alignment horizontal="right"/>
      <protection/>
    </xf>
    <xf numFmtId="0" fontId="6" fillId="0" borderId="7" xfId="18" applyFont="1" applyBorder="1" applyAlignment="1">
      <alignment/>
      <protection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1" fillId="0" borderId="0" xfId="15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7" xfId="19" applyFont="1" applyFill="1" applyBorder="1" applyAlignment="1">
      <alignment horizontal="center" vertical="center" wrapText="1"/>
      <protection/>
    </xf>
    <xf numFmtId="0" fontId="8" fillId="0" borderId="7" xfId="18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0" xfId="0" applyFont="1" applyAlignment="1" quotePrefix="1">
      <alignment horizontal="left"/>
    </xf>
  </cellXfs>
  <cellStyles count="12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о классам" xfId="20"/>
    <cellStyle name="Обычный_СНГ-Иномарки" xfId="21"/>
    <cellStyle name="Followed Hyperlink" xfId="22"/>
    <cellStyle name="Percent" xfId="23"/>
    <cellStyle name="Comma" xfId="24"/>
    <cellStyle name="Comma [0]" xfId="25"/>
  </cellStyles>
  <dxfs count="2">
    <dxf>
      <font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Динамика рынка б-у легковых автомобилей по сравнению с 2008 г.</a:t>
            </a:r>
          </a:p>
        </c:rich>
      </c:tx>
      <c:layout>
        <c:manualLayout>
          <c:xMode val="factor"/>
          <c:yMode val="factor"/>
          <c:x val="0.00175"/>
          <c:y val="-0.01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987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'По месяцам'!$A$14:$A$17</c:f>
              <c:strCache/>
            </c:strRef>
          </c:cat>
          <c:val>
            <c:numRef>
              <c:f>'По месяцам'!$D$14:$D$17</c:f>
              <c:numCache/>
            </c:numRef>
          </c:val>
          <c:shape val="box"/>
        </c:ser>
        <c:shape val="box"/>
        <c:axId val="61625937"/>
        <c:axId val="17762522"/>
      </c:bar3D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Динамика рынка б-у коммерческих автомобилей по сравнению с 2008 г.</a:t>
            </a:r>
          </a:p>
        </c:rich>
      </c:tx>
      <c:layout>
        <c:manualLayout>
          <c:xMode val="factor"/>
          <c:yMode val="factor"/>
          <c:x val="0.00175"/>
          <c:y val="-0.01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95"/>
          <c:w val="0.9985"/>
          <c:h val="0.91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'По месяцам'!$A$14:$A$17</c:f>
              <c:strCache/>
            </c:strRef>
          </c:cat>
          <c:val>
            <c:numRef>
              <c:f>'По месяцам'!$G$14:$G$17</c:f>
              <c:numCache/>
            </c:numRef>
          </c:val>
          <c:shape val="box"/>
        </c:ser>
        <c:shape val="box"/>
        <c:axId val="25644971"/>
        <c:axId val="29478148"/>
      </c:bar3D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Рынок б-у легковых автомобилей 
по месяцам в Украине за 2008-2009 гг.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907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'По месяцам'!$B$13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 месяцам'!$A$14:$A$16</c:f>
              <c:strCache/>
            </c:strRef>
          </c:cat>
          <c:val>
            <c:numRef>
              <c:f>'По месяцам'!$B$14:$B$16</c:f>
              <c:numCache/>
            </c:numRef>
          </c:val>
          <c:smooth val="0"/>
        </c:ser>
        <c:ser>
          <c:idx val="1"/>
          <c:order val="1"/>
          <c:tx>
            <c:strRef>
              <c:f>'По месяцам'!$C$13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 месяцам'!$A$14:$A$16</c:f>
              <c:strCache/>
            </c:strRef>
          </c:cat>
          <c:val>
            <c:numRef>
              <c:f>'По месяцам'!$C$14:$C$16</c:f>
              <c:numCache/>
            </c:numRef>
          </c:val>
          <c:smooth val="0"/>
        </c:ser>
        <c:dropLines>
          <c:spPr>
            <a:ln w="3175">
              <a:solidFill/>
              <a:prstDash val="sysDot"/>
            </a:ln>
          </c:spPr>
        </c:dropLines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035"/>
          <c:w val="0.1315"/>
          <c:h val="0.1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Легковые. Март 2009</a:t>
            </a:r>
          </a:p>
        </c:rich>
      </c:tx>
      <c:layout>
        <c:manualLayout>
          <c:xMode val="factor"/>
          <c:yMode val="factor"/>
          <c:x val="-0.29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585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6969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'По классам'!$A$6:$A$10</c:f>
              <c:strCache/>
            </c:strRef>
          </c:cat>
          <c:val>
            <c:numRef>
              <c:f>'По классам'!$C$6:$C$10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t"/>
        <c:delete val="1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Коммерческие. Март 2009</a:t>
            </a:r>
          </a:p>
        </c:rich>
      </c:tx>
      <c:layout>
        <c:manualLayout>
          <c:xMode val="factor"/>
          <c:yMode val="factor"/>
          <c:x val="-0.29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5625"/>
          <c:h val="0.88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6969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'По классам'!$A$12:$A$13</c:f>
              <c:strCache/>
            </c:strRef>
          </c:cat>
          <c:val>
            <c:numRef>
              <c:f>'По классам'!$C$12:$C$13</c:f>
              <c:numCache/>
            </c:numRef>
          </c:val>
        </c:ser>
        <c:axId val="52563065"/>
        <c:axId val="3305538"/>
      </c:barChart>
      <c:catAx>
        <c:axId val="52563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t"/>
        <c:delete val="1"/>
        <c:majorTickMark val="out"/>
        <c:minorTickMark val="none"/>
        <c:tickLblPos val="nextTo"/>
        <c:crossAx val="525630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Cars. 2009 год</a:t>
            </a:r>
          </a:p>
        </c:rich>
      </c:tx>
      <c:layout>
        <c:manualLayout>
          <c:xMode val="factor"/>
          <c:yMode val="factor"/>
          <c:x val="-0.38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6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'СНГ-Иномарки'!$A$13</c:f>
              <c:strCache>
                <c:ptCount val="1"/>
                <c:pt idx="0">
                  <c:v>Иномарки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'СНГ-Иномарки'!$B$11:$D$11</c:f>
              <c:strCache/>
            </c:strRef>
          </c:cat>
          <c:val>
            <c:numRef>
              <c:f>'СНГ-Иномарки'!$B$13:$D$13</c:f>
              <c:numCache/>
            </c:numRef>
          </c:val>
        </c:ser>
        <c:ser>
          <c:idx val="1"/>
          <c:order val="1"/>
          <c:tx>
            <c:strRef>
              <c:f>'СНГ-Иномарки'!$A$14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'СНГ-Иномарки'!$B$11:$D$11</c:f>
              <c:strCache/>
            </c:strRef>
          </c:cat>
          <c:val>
            <c:numRef>
              <c:f>'СНГ-Иномарки'!$B$14:$D$14</c:f>
              <c:numCache/>
            </c:numRef>
          </c:val>
        </c:ser>
        <c:axId val="29749843"/>
        <c:axId val="66421996"/>
      </c:area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49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"/>
          <c:w val="0.11775"/>
          <c:h val="0.1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LCV. 2009 год</a:t>
            </a:r>
          </a:p>
        </c:rich>
      </c:tx>
      <c:layout>
        <c:manualLayout>
          <c:xMode val="factor"/>
          <c:yMode val="factor"/>
          <c:x val="-0.39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575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'СНГ-Иномарки'!$A$49</c:f>
              <c:strCache>
                <c:ptCount val="1"/>
                <c:pt idx="0">
                  <c:v>Иномарки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'СНГ-Иномарки'!$B$11:$D$11</c:f>
              <c:strCache/>
            </c:strRef>
          </c:cat>
          <c:val>
            <c:numRef>
              <c:f>'СНГ-Иномарки'!$B$49:$D$49</c:f>
              <c:numCache/>
            </c:numRef>
          </c:val>
        </c:ser>
        <c:ser>
          <c:idx val="1"/>
          <c:order val="1"/>
          <c:tx>
            <c:strRef>
              <c:f>'СНГ-Иномарки'!$A$50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'СНГ-Иномарки'!$B$11:$D$11</c:f>
              <c:strCache/>
            </c:strRef>
          </c:cat>
          <c:val>
            <c:numRef>
              <c:f>'СНГ-Иномарки'!$B$50:$D$50</c:f>
              <c:numCache/>
            </c:numRef>
          </c:val>
        </c:ser>
        <c:axId val="60927053"/>
        <c:axId val="11472566"/>
      </c:area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270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"/>
          <c:w val="0.117"/>
          <c:h val="0.18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Легковые. Март 2009</a:t>
            </a:r>
          </a:p>
        </c:rich>
      </c:tx>
      <c:layout>
        <c:manualLayout>
          <c:xMode val="factor"/>
          <c:yMode val="factor"/>
          <c:x val="-0.34825"/>
          <c:y val="-0.00575"/>
        </c:manualLayout>
      </c:layout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02"/>
          <c:y val="0.2425"/>
          <c:w val="0.8265"/>
          <c:h val="0.706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'СНГ-Иномарки'!$A$7:$A$8</c:f>
              <c:strCache/>
            </c:strRef>
          </c:cat>
          <c:val>
            <c:numRef>
              <c:f>'СНГ-Иномарки'!$B$7:$B$8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Коммерческие. Март 2009</a:t>
            </a:r>
          </a:p>
        </c:rich>
      </c:tx>
      <c:layout>
        <c:manualLayout>
          <c:xMode val="factor"/>
          <c:yMode val="factor"/>
          <c:x val="-0.34825"/>
          <c:y val="-0.00575"/>
        </c:manualLayout>
      </c:layout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025"/>
          <c:y val="0.22975"/>
          <c:w val="0.826"/>
          <c:h val="0.721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'СНГ-Иномарки'!$A$43:$A$44</c:f>
              <c:strCache/>
            </c:strRef>
          </c:cat>
          <c:val>
            <c:numRef>
              <c:f>'СНГ-Иномарки'!$B$43:$B$44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9</xdr:row>
      <xdr:rowOff>38100</xdr:rowOff>
    </xdr:from>
    <xdr:to>
      <xdr:col>19</xdr:col>
      <xdr:colOff>533400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7172325" y="1495425"/>
        <a:ext cx="88011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30</xdr:row>
      <xdr:rowOff>114300</xdr:rowOff>
    </xdr:from>
    <xdr:to>
      <xdr:col>19</xdr:col>
      <xdr:colOff>552450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7172325" y="5648325"/>
        <a:ext cx="8820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30</xdr:row>
      <xdr:rowOff>123825</xdr:rowOff>
    </xdr:from>
    <xdr:to>
      <xdr:col>6</xdr:col>
      <xdr:colOff>1628775</xdr:colOff>
      <xdr:row>51</xdr:row>
      <xdr:rowOff>47625</xdr:rowOff>
    </xdr:to>
    <xdr:graphicFrame>
      <xdr:nvGraphicFramePr>
        <xdr:cNvPr id="3" name="Chart 3"/>
        <xdr:cNvGraphicFramePr/>
      </xdr:nvGraphicFramePr>
      <xdr:xfrm>
        <a:off x="57150" y="5657850"/>
        <a:ext cx="70104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</xdr:row>
      <xdr:rowOff>123825</xdr:rowOff>
    </xdr:from>
    <xdr:to>
      <xdr:col>2</xdr:col>
      <xdr:colOff>514350</xdr:colOff>
      <xdr:row>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85750"/>
          <a:ext cx="2219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4</xdr:col>
      <xdr:colOff>647700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2428875"/>
        <a:ext cx="41719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15</xdr:row>
      <xdr:rowOff>0</xdr:rowOff>
    </xdr:from>
    <xdr:to>
      <xdr:col>10</xdr:col>
      <xdr:colOff>561975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00525" y="2428875"/>
        <a:ext cx="38862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57150</xdr:rowOff>
    </xdr:from>
    <xdr:to>
      <xdr:col>13</xdr:col>
      <xdr:colOff>571500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85725" y="3133725"/>
        <a:ext cx="10010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55</xdr:row>
      <xdr:rowOff>66675</xdr:rowOff>
    </xdr:from>
    <xdr:to>
      <xdr:col>13</xdr:col>
      <xdr:colOff>600075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76200" y="8972550"/>
        <a:ext cx="100488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0</xdr:row>
      <xdr:rowOff>0</xdr:rowOff>
    </xdr:from>
    <xdr:to>
      <xdr:col>16</xdr:col>
      <xdr:colOff>371475</xdr:colOff>
      <xdr:row>9</xdr:row>
      <xdr:rowOff>104775</xdr:rowOff>
    </xdr:to>
    <xdr:graphicFrame>
      <xdr:nvGraphicFramePr>
        <xdr:cNvPr id="3" name="Chart 3"/>
        <xdr:cNvGraphicFramePr/>
      </xdr:nvGraphicFramePr>
      <xdr:xfrm>
        <a:off x="8324850" y="0"/>
        <a:ext cx="362902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142875</xdr:colOff>
      <xdr:row>35</xdr:row>
      <xdr:rowOff>85725</xdr:rowOff>
    </xdr:from>
    <xdr:to>
      <xdr:col>16</xdr:col>
      <xdr:colOff>371475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8334375" y="5753100"/>
        <a:ext cx="36195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123825</xdr:rowOff>
    </xdr:from>
    <xdr:to>
      <xdr:col>4</xdr:col>
      <xdr:colOff>457200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86175"/>
          <a:ext cx="2886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consulting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consulting.com.ua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30"/>
  <sheetViews>
    <sheetView tabSelected="1" zoomScale="85" zoomScaleNormal="85" workbookViewId="0" topLeftCell="A1">
      <selection activeCell="A12" sqref="A12:A13"/>
    </sheetView>
  </sheetViews>
  <sheetFormatPr defaultColWidth="9.00390625" defaultRowHeight="12.75"/>
  <cols>
    <col min="1" max="1" width="14.625" style="2" customWidth="1"/>
    <col min="2" max="2" width="8.875" style="2" customWidth="1"/>
    <col min="3" max="3" width="8.75390625" style="2" customWidth="1"/>
    <col min="4" max="4" width="21.75390625" style="2" customWidth="1"/>
    <col min="5" max="5" width="8.75390625" style="2" customWidth="1"/>
    <col min="6" max="6" width="8.625" style="2" customWidth="1"/>
    <col min="7" max="7" width="21.75390625" style="2" customWidth="1"/>
    <col min="8" max="16384" width="9.125" style="2" customWidth="1"/>
  </cols>
  <sheetData>
    <row r="1" spans="1:7" ht="12.75">
      <c r="A1"/>
      <c r="B1"/>
      <c r="C1"/>
      <c r="D1"/>
      <c r="E1"/>
      <c r="F1"/>
      <c r="G1"/>
    </row>
    <row r="2" spans="1:7" ht="12.75">
      <c r="A2"/>
      <c r="B2"/>
      <c r="C2"/>
      <c r="D2" s="44" t="s">
        <v>177</v>
      </c>
      <c r="E2"/>
      <c r="F2"/>
      <c r="G2"/>
    </row>
    <row r="3" spans="1:7" ht="12.75">
      <c r="A3"/>
      <c r="B3"/>
      <c r="C3"/>
      <c r="D3" s="44" t="s">
        <v>181</v>
      </c>
      <c r="E3"/>
      <c r="G3"/>
    </row>
    <row r="4" spans="1:7" ht="12.75">
      <c r="A4"/>
      <c r="B4"/>
      <c r="C4"/>
      <c r="D4" t="s">
        <v>178</v>
      </c>
      <c r="E4"/>
      <c r="G4"/>
    </row>
    <row r="5" spans="1:7" ht="12.75">
      <c r="A5"/>
      <c r="B5"/>
      <c r="C5"/>
      <c r="D5" s="45"/>
      <c r="E5"/>
      <c r="G5"/>
    </row>
    <row r="6" spans="1:7" ht="12.75">
      <c r="A6"/>
      <c r="B6"/>
      <c r="C6"/>
      <c r="D6" t="s">
        <v>179</v>
      </c>
      <c r="E6"/>
      <c r="G6"/>
    </row>
    <row r="7" spans="1:7" ht="12.75">
      <c r="A7"/>
      <c r="B7"/>
      <c r="C7"/>
      <c r="D7" s="46" t="s">
        <v>180</v>
      </c>
      <c r="E7"/>
      <c r="G7"/>
    </row>
    <row r="8" spans="1:7" ht="12.75">
      <c r="A8"/>
      <c r="B8"/>
      <c r="C8"/>
      <c r="D8"/>
      <c r="E8"/>
      <c r="G8"/>
    </row>
    <row r="10" ht="12.75">
      <c r="A10" s="1" t="s">
        <v>0</v>
      </c>
    </row>
    <row r="11" ht="13.5" thickBot="1"/>
    <row r="12" spans="1:7" ht="12.75">
      <c r="A12" s="47" t="s">
        <v>1</v>
      </c>
      <c r="B12" s="49" t="s">
        <v>2</v>
      </c>
      <c r="C12" s="49"/>
      <c r="D12" s="49"/>
      <c r="E12" s="49" t="s">
        <v>3</v>
      </c>
      <c r="F12" s="49"/>
      <c r="G12" s="50"/>
    </row>
    <row r="13" spans="1:7" ht="64.5" thickBot="1">
      <c r="A13" s="48"/>
      <c r="B13" s="3">
        <v>2009</v>
      </c>
      <c r="C13" s="3">
        <v>2008</v>
      </c>
      <c r="D13" s="4" t="s">
        <v>4</v>
      </c>
      <c r="E13" s="3">
        <v>2009</v>
      </c>
      <c r="F13" s="3">
        <v>2008</v>
      </c>
      <c r="G13" s="5" t="s">
        <v>5</v>
      </c>
    </row>
    <row r="14" spans="1:7" ht="12.75">
      <c r="A14" s="6" t="s">
        <v>6</v>
      </c>
      <c r="B14" s="7">
        <v>30079</v>
      </c>
      <c r="C14" s="7">
        <v>32870</v>
      </c>
      <c r="D14" s="8">
        <f>B14/C14-1</f>
        <v>-0.08491025250988748</v>
      </c>
      <c r="E14" s="7">
        <v>5299</v>
      </c>
      <c r="F14" s="7">
        <v>7926</v>
      </c>
      <c r="G14" s="9">
        <f>E14/F14-1</f>
        <v>-0.3314408276558163</v>
      </c>
    </row>
    <row r="15" spans="1:7" ht="12.75">
      <c r="A15" s="10" t="s">
        <v>7</v>
      </c>
      <c r="B15" s="11">
        <v>27585</v>
      </c>
      <c r="C15" s="11">
        <v>34571</v>
      </c>
      <c r="D15" s="12">
        <f>B15/C15-1</f>
        <v>-0.2020768852506436</v>
      </c>
      <c r="E15" s="11">
        <v>4788</v>
      </c>
      <c r="F15" s="11">
        <v>8110</v>
      </c>
      <c r="G15" s="13">
        <f>E15/F15-1</f>
        <v>-0.4096177558569667</v>
      </c>
    </row>
    <row r="16" spans="1:7" ht="12.75">
      <c r="A16" s="14" t="s">
        <v>8</v>
      </c>
      <c r="B16" s="15">
        <v>25491</v>
      </c>
      <c r="C16" s="15">
        <v>32001</v>
      </c>
      <c r="D16" s="12">
        <f>B16/C16-1</f>
        <v>-0.2034311427767882</v>
      </c>
      <c r="E16" s="15">
        <v>4887</v>
      </c>
      <c r="F16" s="15">
        <v>7410</v>
      </c>
      <c r="G16" s="13">
        <f>E16/F16-1</f>
        <v>-0.34048582995951415</v>
      </c>
    </row>
    <row r="17" spans="1:7" ht="13.5" thickBot="1">
      <c r="A17" s="16" t="s">
        <v>9</v>
      </c>
      <c r="B17" s="17">
        <f>SUM(B14:B16)</f>
        <v>83155</v>
      </c>
      <c r="C17" s="17">
        <f>SUM(C14:C16)</f>
        <v>99442</v>
      </c>
      <c r="D17" s="18">
        <f>B17/C17-1</f>
        <v>-0.16378391424146743</v>
      </c>
      <c r="E17" s="17">
        <f>SUM(E14:E16)</f>
        <v>14974</v>
      </c>
      <c r="F17" s="17">
        <f>SUM(F14:F16)</f>
        <v>23446</v>
      </c>
      <c r="G17" s="19">
        <f>E17/F17-1</f>
        <v>-0.36134095368079844</v>
      </c>
    </row>
    <row r="18" ht="12.75">
      <c r="A18" s="20"/>
    </row>
    <row r="19" ht="12.75">
      <c r="A19" s="21" t="s">
        <v>10</v>
      </c>
    </row>
    <row r="20" ht="12.75">
      <c r="A20" s="21" t="s">
        <v>182</v>
      </c>
    </row>
    <row r="22" spans="8:10" ht="12.75">
      <c r="H22"/>
      <c r="I22"/>
      <c r="J22"/>
    </row>
    <row r="23" spans="8:10" ht="12.75">
      <c r="H23"/>
      <c r="I23"/>
      <c r="J23"/>
    </row>
    <row r="24" spans="8:10" ht="12.75">
      <c r="H24"/>
      <c r="I24"/>
      <c r="J24"/>
    </row>
    <row r="25" spans="8:10" ht="12.75">
      <c r="H25"/>
      <c r="I25"/>
      <c r="J25"/>
    </row>
    <row r="26" spans="8:10" ht="12.75">
      <c r="H26"/>
      <c r="I26"/>
      <c r="J26"/>
    </row>
    <row r="27" spans="8:10" ht="12.75">
      <c r="H27"/>
      <c r="I27"/>
      <c r="J27"/>
    </row>
    <row r="28" spans="8:10" ht="12.75">
      <c r="H28"/>
      <c r="I28"/>
      <c r="J28"/>
    </row>
    <row r="29" spans="8:10" ht="12.75"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</sheetData>
  <mergeCells count="3">
    <mergeCell ref="A12:A13"/>
    <mergeCell ref="B12:D12"/>
    <mergeCell ref="E12:G12"/>
  </mergeCells>
  <hyperlinks>
    <hyperlink ref="D7" r:id="rId1" display="http://www.autoconsulting.com.ua/"/>
  </hyperlinks>
  <printOptions/>
  <pageMargins left="0.1968503937007874" right="0" top="0.3937007874015748" bottom="0.3937007874015748" header="0.5118110236220472" footer="0.5118110236220472"/>
  <pageSetup fitToHeight="1" fitToWidth="1" horizontalDpi="300" verticalDpi="300" orientation="landscape" paperSize="9" scale="6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K15"/>
  <sheetViews>
    <sheetView zoomScale="85" zoomScaleNormal="85" zoomScaleSheetLayoutView="75" workbookViewId="0" topLeftCell="A1">
      <selection activeCell="A4" sqref="A4:A5"/>
    </sheetView>
  </sheetViews>
  <sheetFormatPr defaultColWidth="9.00390625" defaultRowHeight="12.75"/>
  <cols>
    <col min="1" max="1" width="20.00390625" style="24" customWidth="1"/>
    <col min="2" max="14" width="8.75390625" style="24" customWidth="1"/>
    <col min="15" max="16384" width="9.125" style="24" customWidth="1"/>
  </cols>
  <sheetData>
    <row r="1" spans="1:8" ht="12.75">
      <c r="A1" s="22" t="s">
        <v>11</v>
      </c>
      <c r="B1" s="23"/>
      <c r="C1" s="23"/>
      <c r="G1" s="23"/>
      <c r="H1" s="23"/>
    </row>
    <row r="2" spans="1:8" ht="12.75">
      <c r="A2" s="22" t="s">
        <v>12</v>
      </c>
      <c r="B2" s="23"/>
      <c r="C2" s="23"/>
      <c r="G2" s="23"/>
      <c r="H2" s="23"/>
    </row>
    <row r="3" spans="1:8" ht="12.75">
      <c r="A3" s="22"/>
      <c r="B3" s="23"/>
      <c r="C3" s="23"/>
      <c r="G3" s="23"/>
      <c r="H3" s="23"/>
    </row>
    <row r="4" spans="1:11" ht="12.75" customHeight="1">
      <c r="A4" s="53" t="s">
        <v>13</v>
      </c>
      <c r="B4" s="51" t="s">
        <v>14</v>
      </c>
      <c r="C4" s="54"/>
      <c r="D4" s="51" t="s">
        <v>15</v>
      </c>
      <c r="E4" s="51"/>
      <c r="F4" s="52" t="s">
        <v>16</v>
      </c>
      <c r="G4" s="51" t="s">
        <v>17</v>
      </c>
      <c r="H4" s="54"/>
      <c r="I4" s="51" t="s">
        <v>18</v>
      </c>
      <c r="J4" s="51"/>
      <c r="K4" s="52" t="s">
        <v>16</v>
      </c>
    </row>
    <row r="5" spans="1:11" ht="12.75">
      <c r="A5" s="53"/>
      <c r="B5" s="25" t="s">
        <v>19</v>
      </c>
      <c r="C5" s="25" t="s">
        <v>20</v>
      </c>
      <c r="D5" s="25" t="s">
        <v>19</v>
      </c>
      <c r="E5" s="25" t="s">
        <v>20</v>
      </c>
      <c r="F5" s="52"/>
      <c r="G5" s="25" t="s">
        <v>19</v>
      </c>
      <c r="H5" s="25" t="s">
        <v>20</v>
      </c>
      <c r="I5" s="25" t="s">
        <v>19</v>
      </c>
      <c r="J5" s="25" t="s">
        <v>20</v>
      </c>
      <c r="K5" s="52"/>
    </row>
    <row r="6" spans="1:11" ht="12.75">
      <c r="A6" s="26" t="s">
        <v>21</v>
      </c>
      <c r="B6" s="27">
        <v>22994</v>
      </c>
      <c r="C6" s="28">
        <f aca="true" t="shared" si="0" ref="C6:C11">B6/B$11</f>
        <v>0.9020438586167667</v>
      </c>
      <c r="D6" s="27">
        <v>28645</v>
      </c>
      <c r="E6" s="28">
        <f aca="true" t="shared" si="1" ref="E6:E11">D6/D$11</f>
        <v>0.8951282772413363</v>
      </c>
      <c r="F6" s="28">
        <f aca="true" t="shared" si="2" ref="F6:F14">IF(D6=0,"-",B6/D6-1)</f>
        <v>-0.19727701169488565</v>
      </c>
      <c r="G6" s="27">
        <v>75446</v>
      </c>
      <c r="H6" s="28">
        <f aca="true" t="shared" si="3" ref="H6:H11">G6/G$11</f>
        <v>0.9072936083218087</v>
      </c>
      <c r="I6" s="27">
        <v>89399</v>
      </c>
      <c r="J6" s="28">
        <f aca="true" t="shared" si="4" ref="J6:J11">I6/I$11</f>
        <v>0.8990064560246174</v>
      </c>
      <c r="K6" s="28">
        <f aca="true" t="shared" si="5" ref="K6:K14">IF(I6=0,"-",G6/I6-1)</f>
        <v>-0.1560755713151154</v>
      </c>
    </row>
    <row r="7" spans="1:11" ht="12.75">
      <c r="A7" s="26" t="s">
        <v>22</v>
      </c>
      <c r="B7" s="27">
        <v>2065</v>
      </c>
      <c r="C7" s="28">
        <f t="shared" si="0"/>
        <v>0.0810089835628261</v>
      </c>
      <c r="D7" s="27">
        <v>2712</v>
      </c>
      <c r="E7" s="28">
        <f t="shared" si="1"/>
        <v>0.08474735164526108</v>
      </c>
      <c r="F7" s="28">
        <f t="shared" si="2"/>
        <v>-0.2385693215339233</v>
      </c>
      <c r="G7" s="27">
        <v>6365</v>
      </c>
      <c r="H7" s="28">
        <f t="shared" si="3"/>
        <v>0.07654380374000361</v>
      </c>
      <c r="I7" s="27">
        <v>8096</v>
      </c>
      <c r="J7" s="28">
        <f t="shared" si="4"/>
        <v>0.08141429174795359</v>
      </c>
      <c r="K7" s="28">
        <f t="shared" si="5"/>
        <v>-0.21380928853754944</v>
      </c>
    </row>
    <row r="8" spans="1:11" ht="12.75">
      <c r="A8" s="26" t="s">
        <v>23</v>
      </c>
      <c r="B8" s="27">
        <v>49</v>
      </c>
      <c r="C8" s="28">
        <f t="shared" si="0"/>
        <v>0.0019222470675924837</v>
      </c>
      <c r="D8" s="27">
        <v>77</v>
      </c>
      <c r="E8" s="28">
        <f t="shared" si="1"/>
        <v>0.00240617480703728</v>
      </c>
      <c r="F8" s="28">
        <f t="shared" si="2"/>
        <v>-0.36363636363636365</v>
      </c>
      <c r="G8" s="27">
        <v>174</v>
      </c>
      <c r="H8" s="28">
        <f t="shared" si="3"/>
        <v>0.0020924779027118035</v>
      </c>
      <c r="I8" s="27">
        <v>206</v>
      </c>
      <c r="J8" s="28">
        <f t="shared" si="4"/>
        <v>0.0020715593008990164</v>
      </c>
      <c r="K8" s="28">
        <f t="shared" si="5"/>
        <v>-0.15533980582524276</v>
      </c>
    </row>
    <row r="9" spans="1:11" ht="12.75">
      <c r="A9" s="26" t="s">
        <v>24</v>
      </c>
      <c r="B9" s="27">
        <v>268</v>
      </c>
      <c r="C9" s="28">
        <f t="shared" si="0"/>
        <v>0.010513514573771135</v>
      </c>
      <c r="D9" s="27">
        <v>401</v>
      </c>
      <c r="E9" s="28">
        <f t="shared" si="1"/>
        <v>0.012530858410674667</v>
      </c>
      <c r="F9" s="28">
        <f t="shared" si="2"/>
        <v>-0.3316708229426434</v>
      </c>
      <c r="G9" s="27">
        <v>827</v>
      </c>
      <c r="H9" s="28">
        <f t="shared" si="3"/>
        <v>0.009945282905417593</v>
      </c>
      <c r="I9" s="27">
        <v>1253</v>
      </c>
      <c r="J9" s="28">
        <f t="shared" si="4"/>
        <v>0.012600309728283824</v>
      </c>
      <c r="K9" s="28">
        <f t="shared" si="5"/>
        <v>-0.3399840383080607</v>
      </c>
    </row>
    <row r="10" spans="1:11" ht="12.75">
      <c r="A10" s="26" t="s">
        <v>25</v>
      </c>
      <c r="B10" s="27">
        <v>115</v>
      </c>
      <c r="C10" s="28">
        <f t="shared" si="0"/>
        <v>0.004511396179043584</v>
      </c>
      <c r="D10" s="27">
        <v>166</v>
      </c>
      <c r="E10" s="28">
        <f t="shared" si="1"/>
        <v>0.00518733789569076</v>
      </c>
      <c r="F10" s="28">
        <f t="shared" si="2"/>
        <v>-0.30722891566265065</v>
      </c>
      <c r="G10" s="27">
        <v>343</v>
      </c>
      <c r="H10" s="28">
        <f t="shared" si="3"/>
        <v>0.0041248271300583245</v>
      </c>
      <c r="I10" s="27">
        <v>488</v>
      </c>
      <c r="J10" s="28">
        <f t="shared" si="4"/>
        <v>0.004907383198246214</v>
      </c>
      <c r="K10" s="28">
        <f t="shared" si="5"/>
        <v>-0.2971311475409836</v>
      </c>
    </row>
    <row r="11" spans="1:11" ht="12.75">
      <c r="A11" s="29" t="s">
        <v>26</v>
      </c>
      <c r="B11" s="29">
        <f>SUM(B6:B10)</f>
        <v>25491</v>
      </c>
      <c r="C11" s="30">
        <f t="shared" si="0"/>
        <v>1</v>
      </c>
      <c r="D11" s="29">
        <f>SUM(D6:D10)</f>
        <v>32001</v>
      </c>
      <c r="E11" s="30">
        <f t="shared" si="1"/>
        <v>1</v>
      </c>
      <c r="F11" s="30">
        <f t="shared" si="2"/>
        <v>-0.2034311427767882</v>
      </c>
      <c r="G11" s="29">
        <f>SUM(G6:G10)</f>
        <v>83155</v>
      </c>
      <c r="H11" s="30">
        <f t="shared" si="3"/>
        <v>1</v>
      </c>
      <c r="I11" s="29">
        <f>SUM(I6:I10)</f>
        <v>99442</v>
      </c>
      <c r="J11" s="30">
        <f t="shared" si="4"/>
        <v>1</v>
      </c>
      <c r="K11" s="30">
        <f t="shared" si="5"/>
        <v>-0.16378391424146743</v>
      </c>
    </row>
    <row r="12" spans="1:11" ht="12.75">
      <c r="A12" s="26" t="s">
        <v>27</v>
      </c>
      <c r="B12" s="27">
        <v>1170</v>
      </c>
      <c r="C12" s="28">
        <f>B12/B$14</f>
        <v>0.23941068139963168</v>
      </c>
      <c r="D12" s="27">
        <v>1514</v>
      </c>
      <c r="E12" s="28">
        <f>D12/D$14</f>
        <v>0.20431848852901485</v>
      </c>
      <c r="F12" s="28">
        <f t="shared" si="2"/>
        <v>-0.22721268163804487</v>
      </c>
      <c r="G12" s="27">
        <v>3477</v>
      </c>
      <c r="H12" s="28">
        <f>G12/G$14</f>
        <v>0.23220248430613064</v>
      </c>
      <c r="I12" s="27">
        <v>4742</v>
      </c>
      <c r="J12" s="28">
        <f>I12/I$14</f>
        <v>0.20225198328073019</v>
      </c>
      <c r="K12" s="28">
        <f t="shared" si="5"/>
        <v>-0.26676507802614935</v>
      </c>
    </row>
    <row r="13" spans="1:11" ht="12.75">
      <c r="A13" s="26" t="s">
        <v>28</v>
      </c>
      <c r="B13" s="27">
        <v>3717</v>
      </c>
      <c r="C13" s="28">
        <f>B13/B$14</f>
        <v>0.7605893186003683</v>
      </c>
      <c r="D13" s="27">
        <v>5896</v>
      </c>
      <c r="E13" s="28">
        <f>D13/D$14</f>
        <v>0.7956815114709852</v>
      </c>
      <c r="F13" s="28">
        <f t="shared" si="2"/>
        <v>-0.369572591587517</v>
      </c>
      <c r="G13" s="27">
        <v>11497</v>
      </c>
      <c r="H13" s="28">
        <f>G13/G$14</f>
        <v>0.7677975156938693</v>
      </c>
      <c r="I13" s="27">
        <v>18704</v>
      </c>
      <c r="J13" s="28">
        <f>I13/I$14</f>
        <v>0.7977480167192698</v>
      </c>
      <c r="K13" s="28">
        <f t="shared" si="5"/>
        <v>-0.3853186484174508</v>
      </c>
    </row>
    <row r="14" spans="1:11" ht="12.75">
      <c r="A14" s="29" t="s">
        <v>29</v>
      </c>
      <c r="B14" s="29">
        <f>SUM(B12:B13)</f>
        <v>4887</v>
      </c>
      <c r="C14" s="30">
        <f>B14/B$14</f>
        <v>1</v>
      </c>
      <c r="D14" s="29">
        <f>SUM(D12:D13)</f>
        <v>7410</v>
      </c>
      <c r="E14" s="30">
        <f>D14/D$14</f>
        <v>1</v>
      </c>
      <c r="F14" s="30">
        <f t="shared" si="2"/>
        <v>-0.34048582995951415</v>
      </c>
      <c r="G14" s="29">
        <f>SUM(G12:G13)</f>
        <v>14974</v>
      </c>
      <c r="H14" s="30">
        <f>G14/G$14</f>
        <v>1</v>
      </c>
      <c r="I14" s="29">
        <f>SUM(I12:I13)</f>
        <v>23446</v>
      </c>
      <c r="J14" s="30">
        <f>I14/I$14</f>
        <v>1</v>
      </c>
      <c r="K14" s="30">
        <f t="shared" si="5"/>
        <v>-0.36134095368079844</v>
      </c>
    </row>
    <row r="15" spans="1:11" ht="12.75">
      <c r="A15" s="22"/>
      <c r="B15" s="22"/>
      <c r="C15" s="31"/>
      <c r="D15" s="22"/>
      <c r="E15" s="31"/>
      <c r="F15" s="31"/>
      <c r="G15" s="22"/>
      <c r="H15" s="31"/>
      <c r="I15" s="22"/>
      <c r="J15" s="31"/>
      <c r="K15" s="31"/>
    </row>
  </sheetData>
  <mergeCells count="7">
    <mergeCell ref="I4:J4"/>
    <mergeCell ref="K4:K5"/>
    <mergeCell ref="A4:A5"/>
    <mergeCell ref="B4:C4"/>
    <mergeCell ref="G4:H4"/>
    <mergeCell ref="D4:E4"/>
    <mergeCell ref="F4:F5"/>
  </mergeCells>
  <conditionalFormatting sqref="F6:F15 K6:K15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11811023622047245" right="0" top="0.3937007874015748" bottom="0.3937007874015748" header="0.5118110236220472" footer="0.5118110236220472"/>
  <pageSetup fitToHeight="2" fitToWidth="1" horizontalDpi="300" verticalDpi="3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55"/>
  <sheetViews>
    <sheetView zoomScale="85" zoomScaleNormal="85" zoomScaleSheetLayoutView="75" workbookViewId="0" topLeftCell="A1">
      <selection activeCell="A5" sqref="A5:A6"/>
    </sheetView>
  </sheetViews>
  <sheetFormatPr defaultColWidth="9.00390625" defaultRowHeight="12.75"/>
  <cols>
    <col min="1" max="1" width="20.00390625" style="24" customWidth="1"/>
    <col min="2" max="14" width="8.75390625" style="24" customWidth="1"/>
    <col min="15" max="16384" width="9.125" style="24" customWidth="1"/>
  </cols>
  <sheetData>
    <row r="1" spans="1:8" ht="12.75">
      <c r="A1" s="22" t="s">
        <v>11</v>
      </c>
      <c r="B1" s="23"/>
      <c r="C1" s="23"/>
      <c r="G1" s="23"/>
      <c r="H1" s="23"/>
    </row>
    <row r="2" spans="1:8" ht="12.75">
      <c r="A2" s="22" t="s">
        <v>12</v>
      </c>
      <c r="B2" s="23"/>
      <c r="C2" s="23"/>
      <c r="G2" s="23"/>
      <c r="H2" s="23"/>
    </row>
    <row r="3" spans="1:8" ht="12.75">
      <c r="A3" s="22"/>
      <c r="B3" s="23"/>
      <c r="C3" s="23"/>
      <c r="G3" s="23"/>
      <c r="H3" s="23"/>
    </row>
    <row r="4" spans="1:8" ht="12.75">
      <c r="A4" s="32" t="s">
        <v>2</v>
      </c>
      <c r="B4" s="23"/>
      <c r="C4" s="23"/>
      <c r="G4" s="23"/>
      <c r="H4" s="23"/>
    </row>
    <row r="5" spans="1:12" ht="12.75" customHeight="1">
      <c r="A5" s="53" t="s">
        <v>30</v>
      </c>
      <c r="B5" s="51" t="s">
        <v>14</v>
      </c>
      <c r="C5" s="54"/>
      <c r="D5" s="51" t="s">
        <v>15</v>
      </c>
      <c r="E5" s="51"/>
      <c r="F5" s="52" t="s">
        <v>16</v>
      </c>
      <c r="G5" s="51" t="s">
        <v>17</v>
      </c>
      <c r="H5" s="54"/>
      <c r="I5" s="51" t="s">
        <v>18</v>
      </c>
      <c r="J5" s="51"/>
      <c r="K5" s="52" t="s">
        <v>16</v>
      </c>
      <c r="L5" s="33"/>
    </row>
    <row r="6" spans="1:12" ht="12.75">
      <c r="A6" s="53"/>
      <c r="B6" s="25" t="s">
        <v>21</v>
      </c>
      <c r="C6" s="25" t="s">
        <v>20</v>
      </c>
      <c r="D6" s="25" t="s">
        <v>21</v>
      </c>
      <c r="E6" s="25" t="s">
        <v>20</v>
      </c>
      <c r="F6" s="52"/>
      <c r="G6" s="25" t="s">
        <v>21</v>
      </c>
      <c r="H6" s="25" t="s">
        <v>20</v>
      </c>
      <c r="I6" s="25" t="s">
        <v>21</v>
      </c>
      <c r="J6" s="25" t="s">
        <v>20</v>
      </c>
      <c r="K6" s="52"/>
      <c r="L6" s="33"/>
    </row>
    <row r="7" spans="1:12" ht="12.75">
      <c r="A7" s="34" t="s">
        <v>31</v>
      </c>
      <c r="B7" s="35">
        <v>13762</v>
      </c>
      <c r="C7" s="28">
        <f>B7/B$9</f>
        <v>0.5398768192695461</v>
      </c>
      <c r="D7" s="35">
        <v>18872</v>
      </c>
      <c r="E7" s="28">
        <f>D7/D$9</f>
        <v>0.5897315708884098</v>
      </c>
      <c r="F7" s="28">
        <f>IF(D7=0,"-",B7/D7-1)</f>
        <v>-0.2707715133531158</v>
      </c>
      <c r="G7" s="35">
        <v>42666</v>
      </c>
      <c r="H7" s="28">
        <f>G7/G$9</f>
        <v>0.5130900126270218</v>
      </c>
      <c r="I7" s="35">
        <v>58589</v>
      </c>
      <c r="J7" s="28">
        <f>I7/I$9</f>
        <v>0.5891776110697693</v>
      </c>
      <c r="K7" s="28">
        <f>IF(I7=0,"-",G7/I7-1)</f>
        <v>-0.2717745651914182</v>
      </c>
      <c r="L7" s="36"/>
    </row>
    <row r="8" spans="1:12" ht="12.75">
      <c r="A8" s="34" t="s">
        <v>32</v>
      </c>
      <c r="B8" s="35">
        <v>11729</v>
      </c>
      <c r="C8" s="28">
        <f>B8/B$9</f>
        <v>0.4601231807304539</v>
      </c>
      <c r="D8" s="35">
        <v>13129</v>
      </c>
      <c r="E8" s="28">
        <f>D8/D$9</f>
        <v>0.4102684291115903</v>
      </c>
      <c r="F8" s="28">
        <f>IF(D8=0,"-",B8/D8-1)</f>
        <v>-0.10663416863432096</v>
      </c>
      <c r="G8" s="35">
        <v>40489</v>
      </c>
      <c r="H8" s="28">
        <f>G8/G$9</f>
        <v>0.4869099873729782</v>
      </c>
      <c r="I8" s="35">
        <v>40853</v>
      </c>
      <c r="J8" s="28">
        <f>I8/I$9</f>
        <v>0.4108223889302307</v>
      </c>
      <c r="K8" s="28">
        <f>IF(I8=0,"-",G8/I8-1)</f>
        <v>-0.00890999437005846</v>
      </c>
      <c r="L8" s="36"/>
    </row>
    <row r="9" spans="1:12" ht="12.75">
      <c r="A9" s="29" t="s">
        <v>9</v>
      </c>
      <c r="B9" s="29">
        <f>SUM(B7:B8)</f>
        <v>25491</v>
      </c>
      <c r="C9" s="30">
        <f>B9/B$9</f>
        <v>1</v>
      </c>
      <c r="D9" s="29">
        <f>SUM(D7:D8)</f>
        <v>32001</v>
      </c>
      <c r="E9" s="30">
        <f>D9/D$9</f>
        <v>1</v>
      </c>
      <c r="F9" s="30">
        <f>IF(D9=0,"-",B9/D9-1)</f>
        <v>-0.2034311427767882</v>
      </c>
      <c r="G9" s="29">
        <f>SUM(G7:G8)</f>
        <v>83155</v>
      </c>
      <c r="H9" s="30">
        <f>G9/G$9</f>
        <v>1</v>
      </c>
      <c r="I9" s="29">
        <f>SUM(I7:I8)</f>
        <v>99442</v>
      </c>
      <c r="J9" s="30">
        <f>I9/I$9</f>
        <v>1</v>
      </c>
      <c r="K9" s="30">
        <f>IF(I9=0,"-",G9/I9-1)</f>
        <v>-0.16378391424146743</v>
      </c>
      <c r="L9" s="31"/>
    </row>
    <row r="11" spans="1:14" ht="12.75">
      <c r="A11" s="37"/>
      <c r="B11" s="25" t="s">
        <v>33</v>
      </c>
      <c r="C11" s="25" t="s">
        <v>34</v>
      </c>
      <c r="D11" s="25" t="s">
        <v>35</v>
      </c>
      <c r="E11" s="25" t="s">
        <v>36</v>
      </c>
      <c r="F11" s="25" t="s">
        <v>37</v>
      </c>
      <c r="G11" s="25" t="s">
        <v>38</v>
      </c>
      <c r="H11" s="25" t="s">
        <v>39</v>
      </c>
      <c r="I11" s="25" t="s">
        <v>40</v>
      </c>
      <c r="J11" s="25" t="s">
        <v>41</v>
      </c>
      <c r="K11" s="25" t="s">
        <v>42</v>
      </c>
      <c r="L11" s="25" t="s">
        <v>43</v>
      </c>
      <c r="M11" s="25" t="s">
        <v>44</v>
      </c>
      <c r="N11" s="25" t="s">
        <v>9</v>
      </c>
    </row>
    <row r="12" spans="1:14" ht="12.75">
      <c r="A12" s="55">
        <v>2009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.75">
      <c r="A13" s="34" t="s">
        <v>31</v>
      </c>
      <c r="B13" s="35">
        <v>15215</v>
      </c>
      <c r="C13" s="35">
        <v>13689</v>
      </c>
      <c r="D13" s="35">
        <v>13762</v>
      </c>
      <c r="E13" s="38"/>
      <c r="F13" s="38"/>
      <c r="G13" s="38"/>
      <c r="H13" s="38"/>
      <c r="I13" s="38"/>
      <c r="J13" s="38"/>
      <c r="K13" s="38"/>
      <c r="L13" s="38"/>
      <c r="M13" s="38"/>
      <c r="N13" s="29">
        <f>SUM(B13:M13)</f>
        <v>42666</v>
      </c>
    </row>
    <row r="14" spans="1:14" ht="12.75">
      <c r="A14" s="34" t="s">
        <v>32</v>
      </c>
      <c r="B14" s="35">
        <v>14864</v>
      </c>
      <c r="C14" s="35">
        <v>13896</v>
      </c>
      <c r="D14" s="35">
        <v>11729</v>
      </c>
      <c r="E14" s="38"/>
      <c r="F14" s="38"/>
      <c r="G14" s="38"/>
      <c r="H14" s="38"/>
      <c r="I14" s="38"/>
      <c r="J14" s="38"/>
      <c r="K14" s="38"/>
      <c r="L14" s="38"/>
      <c r="M14" s="38"/>
      <c r="N14" s="29">
        <f>SUM(B14:M14)</f>
        <v>40489</v>
      </c>
    </row>
    <row r="15" spans="1:14" ht="12.75">
      <c r="A15" s="29" t="s">
        <v>9</v>
      </c>
      <c r="B15" s="29">
        <f aca="true" t="shared" si="0" ref="B15:M15">SUM(B13:B14)</f>
        <v>30079</v>
      </c>
      <c r="C15" s="29">
        <f t="shared" si="0"/>
        <v>27585</v>
      </c>
      <c r="D15" s="29">
        <f t="shared" si="0"/>
        <v>25491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29">
        <f>SUM(B15:M15)</f>
        <v>83155</v>
      </c>
    </row>
    <row r="16" spans="1:14" ht="12.75">
      <c r="A16" s="55">
        <v>2008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2.75">
      <c r="A17" s="34" t="s">
        <v>31</v>
      </c>
      <c r="B17" s="35">
        <v>19577</v>
      </c>
      <c r="C17" s="35">
        <v>20140</v>
      </c>
      <c r="D17" s="35">
        <v>18872</v>
      </c>
      <c r="E17" s="38"/>
      <c r="F17" s="38"/>
      <c r="G17" s="38"/>
      <c r="H17" s="38"/>
      <c r="I17" s="38"/>
      <c r="J17" s="38"/>
      <c r="K17" s="38"/>
      <c r="L17" s="38"/>
      <c r="M17" s="38"/>
      <c r="N17" s="29">
        <f>SUM(B17:M17)</f>
        <v>58589</v>
      </c>
    </row>
    <row r="18" spans="1:14" ht="12.75">
      <c r="A18" s="34" t="s">
        <v>32</v>
      </c>
      <c r="B18" s="35">
        <v>13293</v>
      </c>
      <c r="C18" s="35">
        <v>14431</v>
      </c>
      <c r="D18" s="35">
        <v>13129</v>
      </c>
      <c r="E18" s="38"/>
      <c r="F18" s="38"/>
      <c r="G18" s="38"/>
      <c r="H18" s="38"/>
      <c r="I18" s="38"/>
      <c r="J18" s="38"/>
      <c r="K18" s="38"/>
      <c r="L18" s="38"/>
      <c r="M18" s="38"/>
      <c r="N18" s="29">
        <f>SUM(B18:M18)</f>
        <v>40853</v>
      </c>
    </row>
    <row r="19" spans="1:14" ht="12.75">
      <c r="A19" s="29" t="s">
        <v>9</v>
      </c>
      <c r="B19" s="29">
        <f aca="true" t="shared" si="1" ref="B19:M19">SUM(B17:B18)</f>
        <v>32870</v>
      </c>
      <c r="C19" s="29">
        <f t="shared" si="1"/>
        <v>34571</v>
      </c>
      <c r="D19" s="29">
        <f t="shared" si="1"/>
        <v>32001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0</v>
      </c>
      <c r="N19" s="29">
        <f>SUM(B19:M19)</f>
        <v>99442</v>
      </c>
    </row>
    <row r="40" spans="1:8" ht="12.75">
      <c r="A40" s="32" t="s">
        <v>45</v>
      </c>
      <c r="B40" s="23"/>
      <c r="C40" s="23"/>
      <c r="G40" s="23"/>
      <c r="H40" s="23"/>
    </row>
    <row r="41" spans="1:12" ht="12.75" customHeight="1">
      <c r="A41" s="53" t="s">
        <v>30</v>
      </c>
      <c r="B41" s="51" t="s">
        <v>14</v>
      </c>
      <c r="C41" s="54"/>
      <c r="D41" s="51" t="s">
        <v>15</v>
      </c>
      <c r="E41" s="51"/>
      <c r="F41" s="52" t="s">
        <v>16</v>
      </c>
      <c r="G41" s="51" t="s">
        <v>17</v>
      </c>
      <c r="H41" s="54"/>
      <c r="I41" s="51" t="s">
        <v>18</v>
      </c>
      <c r="J41" s="51"/>
      <c r="K41" s="52" t="s">
        <v>16</v>
      </c>
      <c r="L41" s="33"/>
    </row>
    <row r="42" spans="1:12" ht="12.75">
      <c r="A42" s="53"/>
      <c r="B42" s="25" t="s">
        <v>46</v>
      </c>
      <c r="C42" s="25" t="s">
        <v>20</v>
      </c>
      <c r="D42" s="25" t="s">
        <v>46</v>
      </c>
      <c r="E42" s="25" t="s">
        <v>20</v>
      </c>
      <c r="F42" s="52"/>
      <c r="G42" s="25" t="s">
        <v>46</v>
      </c>
      <c r="H42" s="25" t="s">
        <v>20</v>
      </c>
      <c r="I42" s="25" t="s">
        <v>46</v>
      </c>
      <c r="J42" s="25" t="s">
        <v>20</v>
      </c>
      <c r="K42" s="52"/>
      <c r="L42" s="33"/>
    </row>
    <row r="43" spans="1:12" ht="12.75">
      <c r="A43" s="34" t="s">
        <v>31</v>
      </c>
      <c r="B43" s="35">
        <v>3400</v>
      </c>
      <c r="C43" s="28">
        <f>B43/B$45</f>
        <v>0.6957233476570494</v>
      </c>
      <c r="D43" s="35">
        <v>5690</v>
      </c>
      <c r="E43" s="28">
        <f>D43/D$45</f>
        <v>0.7678812415654521</v>
      </c>
      <c r="F43" s="28">
        <f>IF(D43=0,"-",B43/D43-1)</f>
        <v>-0.4024604569420035</v>
      </c>
      <c r="G43" s="35">
        <v>10571</v>
      </c>
      <c r="H43" s="28">
        <f>G43/G$45</f>
        <v>0.7059569921196741</v>
      </c>
      <c r="I43" s="35">
        <v>18199</v>
      </c>
      <c r="J43" s="28">
        <f>I43/I$45</f>
        <v>0.7762091614774376</v>
      </c>
      <c r="K43" s="28">
        <f>IF(I43=0,"-",G43/I43-1)</f>
        <v>-0.4191439090059893</v>
      </c>
      <c r="L43" s="36"/>
    </row>
    <row r="44" spans="1:12" ht="12.75">
      <c r="A44" s="34" t="s">
        <v>32</v>
      </c>
      <c r="B44" s="35">
        <v>1487</v>
      </c>
      <c r="C44" s="28">
        <f>B44/B$45</f>
        <v>0.3042766523429507</v>
      </c>
      <c r="D44" s="35">
        <v>1720</v>
      </c>
      <c r="E44" s="28">
        <f>D44/D$45</f>
        <v>0.2321187584345479</v>
      </c>
      <c r="F44" s="28">
        <f>IF(D44=0,"-",B44/D44-1)</f>
        <v>-0.13546511627906976</v>
      </c>
      <c r="G44" s="35">
        <v>4403</v>
      </c>
      <c r="H44" s="28">
        <f>G44/G$45</f>
        <v>0.2940430078803259</v>
      </c>
      <c r="I44" s="35">
        <v>5247</v>
      </c>
      <c r="J44" s="28">
        <f>I44/I$45</f>
        <v>0.22379083852256249</v>
      </c>
      <c r="K44" s="28">
        <f>IF(I44=0,"-",G44/I44-1)</f>
        <v>-0.16085382123117975</v>
      </c>
      <c r="L44" s="36"/>
    </row>
    <row r="45" spans="1:12" ht="12.75">
      <c r="A45" s="29" t="s">
        <v>9</v>
      </c>
      <c r="B45" s="29">
        <f>SUM(B43:B44)</f>
        <v>4887</v>
      </c>
      <c r="C45" s="30">
        <f>B45/B$45</f>
        <v>1</v>
      </c>
      <c r="D45" s="29">
        <f>SUM(D43:D44)</f>
        <v>7410</v>
      </c>
      <c r="E45" s="30">
        <f>D45/D$45</f>
        <v>1</v>
      </c>
      <c r="F45" s="30">
        <f>IF(D45=0,"-",B45/D45-1)</f>
        <v>-0.34048582995951415</v>
      </c>
      <c r="G45" s="29">
        <f>SUM(G43:G44)</f>
        <v>14974</v>
      </c>
      <c r="H45" s="30">
        <f>G45/G$45</f>
        <v>1</v>
      </c>
      <c r="I45" s="29">
        <f>SUM(I43:I44)</f>
        <v>23446</v>
      </c>
      <c r="J45" s="30">
        <f>I45/I$45</f>
        <v>1</v>
      </c>
      <c r="K45" s="30">
        <f>IF(I45=0,"-",G45/I45-1)</f>
        <v>-0.36134095368079844</v>
      </c>
      <c r="L45" s="31"/>
    </row>
    <row r="47" spans="1:14" ht="12.75">
      <c r="A47" s="37"/>
      <c r="B47" s="25" t="s">
        <v>33</v>
      </c>
      <c r="C47" s="25" t="s">
        <v>34</v>
      </c>
      <c r="D47" s="25" t="s">
        <v>35</v>
      </c>
      <c r="E47" s="25" t="s">
        <v>36</v>
      </c>
      <c r="F47" s="25" t="s">
        <v>37</v>
      </c>
      <c r="G47" s="25" t="s">
        <v>38</v>
      </c>
      <c r="H47" s="25" t="s">
        <v>39</v>
      </c>
      <c r="I47" s="25" t="s">
        <v>40</v>
      </c>
      <c r="J47" s="25" t="s">
        <v>41</v>
      </c>
      <c r="K47" s="25" t="s">
        <v>42</v>
      </c>
      <c r="L47" s="25" t="s">
        <v>43</v>
      </c>
      <c r="M47" s="25" t="s">
        <v>44</v>
      </c>
      <c r="N47" s="25" t="s">
        <v>9</v>
      </c>
    </row>
    <row r="48" spans="1:14" ht="12.75">
      <c r="A48" s="55">
        <v>2009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ht="12.75">
      <c r="A49" s="34" t="s">
        <v>31</v>
      </c>
      <c r="B49" s="35">
        <v>3844</v>
      </c>
      <c r="C49" s="35">
        <v>3327</v>
      </c>
      <c r="D49" s="35">
        <v>3400</v>
      </c>
      <c r="E49" s="38"/>
      <c r="F49" s="38"/>
      <c r="G49" s="38"/>
      <c r="H49" s="38"/>
      <c r="I49" s="38"/>
      <c r="J49" s="38"/>
      <c r="K49" s="38"/>
      <c r="L49" s="38"/>
      <c r="M49" s="38"/>
      <c r="N49" s="29">
        <f>SUM(B49:M49)</f>
        <v>10571</v>
      </c>
    </row>
    <row r="50" spans="1:14" ht="12.75">
      <c r="A50" s="34" t="s">
        <v>32</v>
      </c>
      <c r="B50" s="35">
        <v>1455</v>
      </c>
      <c r="C50" s="35">
        <v>1461</v>
      </c>
      <c r="D50" s="35">
        <v>1487</v>
      </c>
      <c r="E50" s="38"/>
      <c r="F50" s="38"/>
      <c r="G50" s="38"/>
      <c r="H50" s="38"/>
      <c r="I50" s="38"/>
      <c r="J50" s="38"/>
      <c r="K50" s="38"/>
      <c r="L50" s="38"/>
      <c r="M50" s="38"/>
      <c r="N50" s="29">
        <f>SUM(B50:M50)</f>
        <v>4403</v>
      </c>
    </row>
    <row r="51" spans="1:14" ht="12.75">
      <c r="A51" s="29" t="s">
        <v>9</v>
      </c>
      <c r="B51" s="29">
        <f aca="true" t="shared" si="2" ref="B51:M51">SUM(B49:B50)</f>
        <v>5299</v>
      </c>
      <c r="C51" s="29">
        <f t="shared" si="2"/>
        <v>4788</v>
      </c>
      <c r="D51" s="29">
        <f t="shared" si="2"/>
        <v>4887</v>
      </c>
      <c r="E51" s="29">
        <f t="shared" si="2"/>
        <v>0</v>
      </c>
      <c r="F51" s="29">
        <f t="shared" si="2"/>
        <v>0</v>
      </c>
      <c r="G51" s="29">
        <f t="shared" si="2"/>
        <v>0</v>
      </c>
      <c r="H51" s="29">
        <f t="shared" si="2"/>
        <v>0</v>
      </c>
      <c r="I51" s="29">
        <f t="shared" si="2"/>
        <v>0</v>
      </c>
      <c r="J51" s="29">
        <f t="shared" si="2"/>
        <v>0</v>
      </c>
      <c r="K51" s="29">
        <f t="shared" si="2"/>
        <v>0</v>
      </c>
      <c r="L51" s="29">
        <f t="shared" si="2"/>
        <v>0</v>
      </c>
      <c r="M51" s="29">
        <f t="shared" si="2"/>
        <v>0</v>
      </c>
      <c r="N51" s="29">
        <f>SUM(B51:M51)</f>
        <v>14974</v>
      </c>
    </row>
    <row r="52" spans="1:14" ht="12.75">
      <c r="A52" s="55">
        <v>2008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2.75">
      <c r="A53" s="34" t="s">
        <v>31</v>
      </c>
      <c r="B53" s="35">
        <v>6315</v>
      </c>
      <c r="C53" s="35">
        <v>6194</v>
      </c>
      <c r="D53" s="35">
        <v>5690</v>
      </c>
      <c r="E53" s="38"/>
      <c r="F53" s="38"/>
      <c r="G53" s="38"/>
      <c r="H53" s="38"/>
      <c r="I53" s="38"/>
      <c r="J53" s="38"/>
      <c r="K53" s="38"/>
      <c r="L53" s="38"/>
      <c r="M53" s="38"/>
      <c r="N53" s="29">
        <f>SUM(B53:M53)</f>
        <v>18199</v>
      </c>
    </row>
    <row r="54" spans="1:14" ht="12.75">
      <c r="A54" s="34" t="s">
        <v>32</v>
      </c>
      <c r="B54" s="35">
        <v>1611</v>
      </c>
      <c r="C54" s="35">
        <v>1916</v>
      </c>
      <c r="D54" s="35">
        <v>1720</v>
      </c>
      <c r="E54" s="38"/>
      <c r="F54" s="38"/>
      <c r="G54" s="38"/>
      <c r="H54" s="38"/>
      <c r="I54" s="38"/>
      <c r="J54" s="38"/>
      <c r="K54" s="38"/>
      <c r="L54" s="38"/>
      <c r="M54" s="38"/>
      <c r="N54" s="29">
        <f>SUM(B54:M54)</f>
        <v>5247</v>
      </c>
    </row>
    <row r="55" spans="1:14" ht="12.75">
      <c r="A55" s="29" t="s">
        <v>9</v>
      </c>
      <c r="B55" s="29">
        <f aca="true" t="shared" si="3" ref="B55:M55">SUM(B53:B54)</f>
        <v>7926</v>
      </c>
      <c r="C55" s="29">
        <f t="shared" si="3"/>
        <v>8110</v>
      </c>
      <c r="D55" s="29">
        <f t="shared" si="3"/>
        <v>7410</v>
      </c>
      <c r="E55" s="29">
        <f t="shared" si="3"/>
        <v>0</v>
      </c>
      <c r="F55" s="29">
        <f t="shared" si="3"/>
        <v>0</v>
      </c>
      <c r="G55" s="29">
        <f t="shared" si="3"/>
        <v>0</v>
      </c>
      <c r="H55" s="29">
        <f t="shared" si="3"/>
        <v>0</v>
      </c>
      <c r="I55" s="29">
        <f t="shared" si="3"/>
        <v>0</v>
      </c>
      <c r="J55" s="29">
        <f t="shared" si="3"/>
        <v>0</v>
      </c>
      <c r="K55" s="29">
        <f t="shared" si="3"/>
        <v>0</v>
      </c>
      <c r="L55" s="29">
        <f t="shared" si="3"/>
        <v>0</v>
      </c>
      <c r="M55" s="29">
        <f t="shared" si="3"/>
        <v>0</v>
      </c>
      <c r="N55" s="29">
        <f>SUM(B55:M55)</f>
        <v>23446</v>
      </c>
    </row>
  </sheetData>
  <mergeCells count="18">
    <mergeCell ref="K41:K42"/>
    <mergeCell ref="A12:N12"/>
    <mergeCell ref="A5:A6"/>
    <mergeCell ref="B5:C5"/>
    <mergeCell ref="G5:H5"/>
    <mergeCell ref="D5:E5"/>
    <mergeCell ref="F5:F6"/>
    <mergeCell ref="A16:N16"/>
    <mergeCell ref="A48:N48"/>
    <mergeCell ref="A52:N52"/>
    <mergeCell ref="I5:J5"/>
    <mergeCell ref="K5:K6"/>
    <mergeCell ref="A41:A42"/>
    <mergeCell ref="B41:C41"/>
    <mergeCell ref="D41:E41"/>
    <mergeCell ref="F41:F42"/>
    <mergeCell ref="G41:H41"/>
    <mergeCell ref="I41:J41"/>
  </mergeCells>
  <conditionalFormatting sqref="F43:F45 K43:L45 F7:F9 K7:L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11811023622047245" right="0" top="0.3937007874015748" bottom="0.3937007874015748" header="0.5118110236220472" footer="0.5118110236220472"/>
  <pageSetup fitToHeight="2" fitToWidth="1" horizontalDpi="300" verticalDpi="3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109"/>
  <sheetViews>
    <sheetView zoomScale="85" zoomScaleNormal="85" zoomScaleSheetLayoutView="75" workbookViewId="0" topLeftCell="A1">
      <selection activeCell="A3" sqref="A3:A4"/>
    </sheetView>
  </sheetViews>
  <sheetFormatPr defaultColWidth="9.00390625" defaultRowHeight="12.75"/>
  <cols>
    <col min="1" max="1" width="20.00390625" style="24" customWidth="1"/>
    <col min="2" max="5" width="8.75390625" style="24" customWidth="1"/>
    <col min="6" max="6" width="9.75390625" style="24" customWidth="1"/>
    <col min="7" max="10" width="8.75390625" style="24" customWidth="1"/>
    <col min="11" max="11" width="9.75390625" style="24" customWidth="1"/>
    <col min="12" max="16384" width="9.125" style="24" customWidth="1"/>
  </cols>
  <sheetData>
    <row r="1" spans="1:8" ht="12.75">
      <c r="A1" s="22" t="s">
        <v>47</v>
      </c>
      <c r="B1" s="23"/>
      <c r="C1" s="23"/>
      <c r="G1" s="23"/>
      <c r="H1" s="23"/>
    </row>
    <row r="2" spans="1:8" ht="12.75">
      <c r="A2" s="22" t="s">
        <v>12</v>
      </c>
      <c r="B2" s="23"/>
      <c r="C2" s="23"/>
      <c r="G2" s="23"/>
      <c r="H2" s="23"/>
    </row>
    <row r="3" spans="1:11" ht="12.75" customHeight="1">
      <c r="A3" s="53" t="s">
        <v>48</v>
      </c>
      <c r="B3" s="51" t="s">
        <v>14</v>
      </c>
      <c r="C3" s="54"/>
      <c r="D3" s="51" t="s">
        <v>15</v>
      </c>
      <c r="E3" s="51"/>
      <c r="F3" s="52" t="s">
        <v>16</v>
      </c>
      <c r="G3" s="51" t="s">
        <v>17</v>
      </c>
      <c r="H3" s="54"/>
      <c r="I3" s="51" t="s">
        <v>18</v>
      </c>
      <c r="J3" s="51"/>
      <c r="K3" s="52" t="s">
        <v>16</v>
      </c>
    </row>
    <row r="4" spans="1:11" ht="12.75">
      <c r="A4" s="53"/>
      <c r="B4" s="25" t="s">
        <v>166</v>
      </c>
      <c r="C4" s="25" t="s">
        <v>20</v>
      </c>
      <c r="D4" s="25" t="s">
        <v>21</v>
      </c>
      <c r="E4" s="25" t="s">
        <v>20</v>
      </c>
      <c r="F4" s="52"/>
      <c r="G4" s="25" t="s">
        <v>21</v>
      </c>
      <c r="H4" s="25" t="s">
        <v>20</v>
      </c>
      <c r="I4" s="25" t="s">
        <v>21</v>
      </c>
      <c r="J4" s="25" t="s">
        <v>20</v>
      </c>
      <c r="K4" s="52"/>
    </row>
    <row r="5" spans="1:11" ht="12.75">
      <c r="A5" s="34" t="s">
        <v>49</v>
      </c>
      <c r="B5" s="39">
        <v>9285</v>
      </c>
      <c r="C5" s="28">
        <f aca="true" t="shared" si="0" ref="C5:C36">B5/B$109</f>
        <v>0.3642462045427798</v>
      </c>
      <c r="D5" s="39">
        <v>10276</v>
      </c>
      <c r="E5" s="28">
        <f aca="true" t="shared" si="1" ref="E5:E36">D5/D$109</f>
        <v>0.32111496515733884</v>
      </c>
      <c r="F5" s="28">
        <f aca="true" t="shared" si="2" ref="F5:F36">IF(D5=0,"-",B5/D5-1)</f>
        <v>-0.09643830284157262</v>
      </c>
      <c r="G5" s="39">
        <v>32235</v>
      </c>
      <c r="H5" s="28">
        <f aca="true" t="shared" si="3" ref="H5:H36">G5/G$109</f>
        <v>0.38764957007997114</v>
      </c>
      <c r="I5" s="39">
        <v>32048</v>
      </c>
      <c r="J5" s="28">
        <f aca="true" t="shared" si="4" ref="J5:J36">I5/I$109</f>
        <v>0.3222783129864645</v>
      </c>
      <c r="K5" s="28">
        <f aca="true" t="shared" si="5" ref="K5:K36">IF(I5=0,"-",G5/I5-1)</f>
        <v>0.005834997503744388</v>
      </c>
    </row>
    <row r="6" spans="1:11" ht="12.75">
      <c r="A6" s="34" t="s">
        <v>50</v>
      </c>
      <c r="B6" s="39">
        <v>1829</v>
      </c>
      <c r="C6" s="28">
        <f t="shared" si="0"/>
        <v>0.07175081401278882</v>
      </c>
      <c r="D6" s="39">
        <v>1979</v>
      </c>
      <c r="E6" s="28">
        <f t="shared" si="1"/>
        <v>0.0618418174432049</v>
      </c>
      <c r="F6" s="28">
        <f t="shared" si="2"/>
        <v>-0.07579585649317833</v>
      </c>
      <c r="G6" s="39">
        <v>5643</v>
      </c>
      <c r="H6" s="28">
        <f t="shared" si="3"/>
        <v>0.06786122301725693</v>
      </c>
      <c r="I6" s="39">
        <v>5958</v>
      </c>
      <c r="J6" s="28">
        <f t="shared" si="4"/>
        <v>0.059914321916292916</v>
      </c>
      <c r="K6" s="28">
        <f t="shared" si="5"/>
        <v>-0.052870090634441036</v>
      </c>
    </row>
    <row r="7" spans="1:11" ht="12.75">
      <c r="A7" s="34" t="s">
        <v>51</v>
      </c>
      <c r="B7" s="39">
        <v>1379</v>
      </c>
      <c r="C7" s="28">
        <f t="shared" si="0"/>
        <v>0.05409752461653133</v>
      </c>
      <c r="D7" s="39">
        <v>1306</v>
      </c>
      <c r="E7" s="28">
        <f t="shared" si="1"/>
        <v>0.04081122464922971</v>
      </c>
      <c r="F7" s="28">
        <f t="shared" si="2"/>
        <v>0.055895865237366005</v>
      </c>
      <c r="G7" s="39">
        <v>4555</v>
      </c>
      <c r="H7" s="28">
        <f t="shared" si="3"/>
        <v>0.05477722325777163</v>
      </c>
      <c r="I7" s="39">
        <v>4053</v>
      </c>
      <c r="J7" s="28">
        <f t="shared" si="4"/>
        <v>0.04075742643953259</v>
      </c>
      <c r="K7" s="28">
        <f t="shared" si="5"/>
        <v>0.12385886997285955</v>
      </c>
    </row>
    <row r="8" spans="1:11" ht="12.75">
      <c r="A8" s="34" t="s">
        <v>52</v>
      </c>
      <c r="B8" s="39">
        <v>1244</v>
      </c>
      <c r="C8" s="28">
        <f t="shared" si="0"/>
        <v>0.048801537797654074</v>
      </c>
      <c r="D8" s="39">
        <v>1881</v>
      </c>
      <c r="E8" s="28">
        <f t="shared" si="1"/>
        <v>0.058779413143339274</v>
      </c>
      <c r="F8" s="28">
        <f t="shared" si="2"/>
        <v>-0.3386496544391281</v>
      </c>
      <c r="G8" s="39">
        <v>3976</v>
      </c>
      <c r="H8" s="28">
        <f t="shared" si="3"/>
        <v>0.04781432265047201</v>
      </c>
      <c r="I8" s="39">
        <v>5972</v>
      </c>
      <c r="J8" s="28">
        <f t="shared" si="4"/>
        <v>0.06005510749984916</v>
      </c>
      <c r="K8" s="28">
        <f t="shared" si="5"/>
        <v>-0.3342263898191561</v>
      </c>
    </row>
    <row r="9" spans="1:11" ht="12.75">
      <c r="A9" s="34" t="s">
        <v>53</v>
      </c>
      <c r="B9" s="39">
        <v>1162</v>
      </c>
      <c r="C9" s="28">
        <f t="shared" si="0"/>
        <v>0.04558471617433604</v>
      </c>
      <c r="D9" s="39">
        <v>1754</v>
      </c>
      <c r="E9" s="28">
        <f t="shared" si="1"/>
        <v>0.05481078716290116</v>
      </c>
      <c r="F9" s="28">
        <f t="shared" si="2"/>
        <v>-0.33751425313568983</v>
      </c>
      <c r="G9" s="39">
        <v>3698</v>
      </c>
      <c r="H9" s="28">
        <f t="shared" si="3"/>
        <v>0.044471168300162345</v>
      </c>
      <c r="I9" s="39">
        <v>5623</v>
      </c>
      <c r="J9" s="28">
        <f t="shared" si="4"/>
        <v>0.056545524024054224</v>
      </c>
      <c r="K9" s="28">
        <f t="shared" si="5"/>
        <v>-0.34234394451360484</v>
      </c>
    </row>
    <row r="10" spans="1:11" ht="12.75">
      <c r="A10" s="34" t="s">
        <v>54</v>
      </c>
      <c r="B10" s="39">
        <v>930</v>
      </c>
      <c r="C10" s="28">
        <f t="shared" si="0"/>
        <v>0.03648346475226551</v>
      </c>
      <c r="D10" s="39">
        <v>988</v>
      </c>
      <c r="E10" s="28">
        <f t="shared" si="1"/>
        <v>0.030874035186400424</v>
      </c>
      <c r="F10" s="28">
        <f t="shared" si="2"/>
        <v>-0.0587044534412956</v>
      </c>
      <c r="G10" s="39">
        <v>2793</v>
      </c>
      <c r="H10" s="28">
        <f t="shared" si="3"/>
        <v>0.03358787805904636</v>
      </c>
      <c r="I10" s="39">
        <v>2917</v>
      </c>
      <c r="J10" s="28">
        <f t="shared" si="4"/>
        <v>0.02933368194525452</v>
      </c>
      <c r="K10" s="28">
        <f t="shared" si="5"/>
        <v>-0.04250942749400066</v>
      </c>
    </row>
    <row r="11" spans="1:11" ht="12.75">
      <c r="A11" s="34" t="s">
        <v>55</v>
      </c>
      <c r="B11" s="39">
        <v>825</v>
      </c>
      <c r="C11" s="28">
        <f t="shared" si="0"/>
        <v>0.03236436389313876</v>
      </c>
      <c r="D11" s="39">
        <v>953</v>
      </c>
      <c r="E11" s="28">
        <f t="shared" si="1"/>
        <v>0.029780319365019844</v>
      </c>
      <c r="F11" s="28">
        <f t="shared" si="2"/>
        <v>-0.13431269674711432</v>
      </c>
      <c r="G11" s="39">
        <v>2583</v>
      </c>
      <c r="H11" s="28">
        <f t="shared" si="3"/>
        <v>0.031062473693704528</v>
      </c>
      <c r="I11" s="39">
        <v>2996</v>
      </c>
      <c r="J11" s="28">
        <f t="shared" si="4"/>
        <v>0.030128114881036182</v>
      </c>
      <c r="K11" s="28">
        <f t="shared" si="5"/>
        <v>-0.1378504672897196</v>
      </c>
    </row>
    <row r="12" spans="1:11" ht="12.75">
      <c r="A12" s="34" t="s">
        <v>56</v>
      </c>
      <c r="B12" s="39">
        <v>797</v>
      </c>
      <c r="C12" s="28">
        <f t="shared" si="0"/>
        <v>0.031265936997371624</v>
      </c>
      <c r="D12" s="39">
        <v>1060</v>
      </c>
      <c r="E12" s="28">
        <f t="shared" si="1"/>
        <v>0.033123964876097624</v>
      </c>
      <c r="F12" s="28">
        <f t="shared" si="2"/>
        <v>-0.2481132075471698</v>
      </c>
      <c r="G12" s="39">
        <v>2437</v>
      </c>
      <c r="H12" s="28">
        <f t="shared" si="3"/>
        <v>0.0293067163730383</v>
      </c>
      <c r="I12" s="39">
        <v>3424</v>
      </c>
      <c r="J12" s="28">
        <f t="shared" si="4"/>
        <v>0.03443213129261278</v>
      </c>
      <c r="K12" s="28">
        <f t="shared" si="5"/>
        <v>-0.2882593457943925</v>
      </c>
    </row>
    <row r="13" spans="1:11" ht="12.75">
      <c r="A13" s="34" t="s">
        <v>57</v>
      </c>
      <c r="B13" s="39">
        <v>661</v>
      </c>
      <c r="C13" s="28">
        <f t="shared" si="0"/>
        <v>0.025930720646502686</v>
      </c>
      <c r="D13" s="39">
        <v>942</v>
      </c>
      <c r="E13" s="28">
        <f t="shared" si="1"/>
        <v>0.02943658010687166</v>
      </c>
      <c r="F13" s="28">
        <f t="shared" si="2"/>
        <v>-0.2983014861995754</v>
      </c>
      <c r="G13" s="39">
        <v>2062</v>
      </c>
      <c r="H13" s="28">
        <f t="shared" si="3"/>
        <v>0.024797065720642174</v>
      </c>
      <c r="I13" s="39">
        <v>2879</v>
      </c>
      <c r="J13" s="28">
        <f t="shared" si="4"/>
        <v>0.02895154964703043</v>
      </c>
      <c r="K13" s="28">
        <f t="shared" si="5"/>
        <v>-0.28377908996179224</v>
      </c>
    </row>
    <row r="14" spans="1:11" ht="12.75">
      <c r="A14" s="34" t="s">
        <v>58</v>
      </c>
      <c r="B14" s="39">
        <v>651</v>
      </c>
      <c r="C14" s="28">
        <f t="shared" si="0"/>
        <v>0.025538425326585852</v>
      </c>
      <c r="D14" s="39">
        <v>826</v>
      </c>
      <c r="E14" s="28">
        <f t="shared" si="1"/>
        <v>0.02581169338458173</v>
      </c>
      <c r="F14" s="28">
        <f t="shared" si="2"/>
        <v>-0.211864406779661</v>
      </c>
      <c r="G14" s="39">
        <v>2088</v>
      </c>
      <c r="H14" s="28">
        <f t="shared" si="3"/>
        <v>0.025109734832541638</v>
      </c>
      <c r="I14" s="39">
        <v>2556</v>
      </c>
      <c r="J14" s="28">
        <f t="shared" si="4"/>
        <v>0.02570342511212566</v>
      </c>
      <c r="K14" s="28">
        <f t="shared" si="5"/>
        <v>-0.18309859154929575</v>
      </c>
    </row>
    <row r="15" spans="1:11" ht="12.75">
      <c r="A15" s="34" t="s">
        <v>59</v>
      </c>
      <c r="B15" s="39">
        <v>606</v>
      </c>
      <c r="C15" s="28">
        <f t="shared" si="0"/>
        <v>0.023773096386960103</v>
      </c>
      <c r="D15" s="39">
        <v>813</v>
      </c>
      <c r="E15" s="28">
        <f t="shared" si="1"/>
        <v>0.025405456079497516</v>
      </c>
      <c r="F15" s="28">
        <f t="shared" si="2"/>
        <v>-0.25461254612546125</v>
      </c>
      <c r="G15" s="39">
        <v>1774</v>
      </c>
      <c r="H15" s="28">
        <f t="shared" si="3"/>
        <v>0.02133365401960195</v>
      </c>
      <c r="I15" s="39">
        <v>2534</v>
      </c>
      <c r="J15" s="28">
        <f t="shared" si="4"/>
        <v>0.025482190623680134</v>
      </c>
      <c r="K15" s="28">
        <f t="shared" si="5"/>
        <v>-0.29992107340173635</v>
      </c>
    </row>
    <row r="16" spans="1:11" ht="12.75">
      <c r="A16" s="34" t="s">
        <v>60</v>
      </c>
      <c r="B16" s="39">
        <v>542</v>
      </c>
      <c r="C16" s="28">
        <f t="shared" si="0"/>
        <v>0.02126240633949237</v>
      </c>
      <c r="D16" s="39">
        <v>1289</v>
      </c>
      <c r="E16" s="28">
        <f t="shared" si="1"/>
        <v>0.04027999125027343</v>
      </c>
      <c r="F16" s="28">
        <f t="shared" si="2"/>
        <v>-0.5795190069821567</v>
      </c>
      <c r="G16" s="39">
        <v>1719</v>
      </c>
      <c r="H16" s="28">
        <f t="shared" si="3"/>
        <v>0.020672238590583848</v>
      </c>
      <c r="I16" s="39">
        <v>3837</v>
      </c>
      <c r="J16" s="28">
        <f t="shared" si="4"/>
        <v>0.038585306007521976</v>
      </c>
      <c r="K16" s="28">
        <f t="shared" si="5"/>
        <v>-0.5519937451133698</v>
      </c>
    </row>
    <row r="17" spans="1:11" ht="12.75">
      <c r="A17" s="34" t="s">
        <v>61</v>
      </c>
      <c r="B17" s="39">
        <v>530</v>
      </c>
      <c r="C17" s="28">
        <f t="shared" si="0"/>
        <v>0.02079165195559217</v>
      </c>
      <c r="D17" s="39">
        <v>765</v>
      </c>
      <c r="E17" s="28">
        <f t="shared" si="1"/>
        <v>0.023905502953032717</v>
      </c>
      <c r="F17" s="28">
        <f t="shared" si="2"/>
        <v>-0.30718954248366015</v>
      </c>
      <c r="G17" s="39">
        <v>1675</v>
      </c>
      <c r="H17" s="28">
        <f t="shared" si="3"/>
        <v>0.02014310624736937</v>
      </c>
      <c r="I17" s="39">
        <v>2446</v>
      </c>
      <c r="J17" s="28">
        <f t="shared" si="4"/>
        <v>0.02459725266989803</v>
      </c>
      <c r="K17" s="28">
        <f t="shared" si="5"/>
        <v>-0.3152085036794767</v>
      </c>
    </row>
    <row r="18" spans="1:11" ht="12.75">
      <c r="A18" s="34" t="s">
        <v>62</v>
      </c>
      <c r="B18" s="39">
        <v>523</v>
      </c>
      <c r="C18" s="28">
        <f t="shared" si="0"/>
        <v>0.020517045231650387</v>
      </c>
      <c r="D18" s="39">
        <v>969</v>
      </c>
      <c r="E18" s="28">
        <f t="shared" si="1"/>
        <v>0.030280303740508108</v>
      </c>
      <c r="F18" s="28">
        <f t="shared" si="2"/>
        <v>-0.4602683178534571</v>
      </c>
      <c r="G18" s="39">
        <v>1720</v>
      </c>
      <c r="H18" s="28">
        <f t="shared" si="3"/>
        <v>0.020684264325656905</v>
      </c>
      <c r="I18" s="39">
        <v>3197</v>
      </c>
      <c r="J18" s="28">
        <f t="shared" si="4"/>
        <v>0.0321493936163794</v>
      </c>
      <c r="K18" s="28">
        <f t="shared" si="5"/>
        <v>-0.4619956208945887</v>
      </c>
    </row>
    <row r="19" spans="1:11" ht="12.75">
      <c r="A19" s="34" t="s">
        <v>63</v>
      </c>
      <c r="B19" s="39">
        <v>491</v>
      </c>
      <c r="C19" s="28">
        <f t="shared" si="0"/>
        <v>0.01926170020791652</v>
      </c>
      <c r="D19" s="39">
        <v>1058</v>
      </c>
      <c r="E19" s="28">
        <f t="shared" si="1"/>
        <v>0.03306146682916159</v>
      </c>
      <c r="F19" s="28">
        <f t="shared" si="2"/>
        <v>-0.5359168241965974</v>
      </c>
      <c r="G19" s="39">
        <v>1509</v>
      </c>
      <c r="H19" s="28">
        <f t="shared" si="3"/>
        <v>0.018146834225242017</v>
      </c>
      <c r="I19" s="39">
        <v>3330</v>
      </c>
      <c r="J19" s="28">
        <f t="shared" si="4"/>
        <v>0.03348685666016371</v>
      </c>
      <c r="K19" s="28">
        <f t="shared" si="5"/>
        <v>-0.5468468468468468</v>
      </c>
    </row>
    <row r="20" spans="1:11" ht="12.75">
      <c r="A20" s="34" t="s">
        <v>64</v>
      </c>
      <c r="B20" s="39">
        <v>409</v>
      </c>
      <c r="C20" s="28">
        <f t="shared" si="0"/>
        <v>0.016044878584598486</v>
      </c>
      <c r="D20" s="39">
        <v>470</v>
      </c>
      <c r="E20" s="28">
        <f t="shared" si="1"/>
        <v>0.014687041029967814</v>
      </c>
      <c r="F20" s="28">
        <f t="shared" si="2"/>
        <v>-0.1297872340425532</v>
      </c>
      <c r="G20" s="39">
        <v>1471</v>
      </c>
      <c r="H20" s="28">
        <f t="shared" si="3"/>
        <v>0.017689856292465878</v>
      </c>
      <c r="I20" s="39">
        <v>1353</v>
      </c>
      <c r="J20" s="28">
        <f t="shared" si="4"/>
        <v>0.013605921039399851</v>
      </c>
      <c r="K20" s="28">
        <f t="shared" si="5"/>
        <v>0.08721359940872131</v>
      </c>
    </row>
    <row r="21" spans="1:11" ht="12.75">
      <c r="A21" s="34" t="s">
        <v>65</v>
      </c>
      <c r="B21" s="39">
        <v>392</v>
      </c>
      <c r="C21" s="28">
        <f t="shared" si="0"/>
        <v>0.01537797654073987</v>
      </c>
      <c r="D21" s="39">
        <v>503</v>
      </c>
      <c r="E21" s="28">
        <f t="shared" si="1"/>
        <v>0.015718258804412362</v>
      </c>
      <c r="F21" s="28">
        <f t="shared" si="2"/>
        <v>-0.22067594433399607</v>
      </c>
      <c r="G21" s="39">
        <v>1238</v>
      </c>
      <c r="H21" s="28">
        <f t="shared" si="3"/>
        <v>0.01488786002044375</v>
      </c>
      <c r="I21" s="39">
        <v>1563</v>
      </c>
      <c r="J21" s="28">
        <f t="shared" si="4"/>
        <v>0.01571770479274351</v>
      </c>
      <c r="K21" s="28">
        <f t="shared" si="5"/>
        <v>-0.20793346129238643</v>
      </c>
    </row>
    <row r="22" spans="1:11" ht="12.75">
      <c r="A22" s="34" t="s">
        <v>66</v>
      </c>
      <c r="B22" s="39">
        <v>378</v>
      </c>
      <c r="C22" s="28">
        <f t="shared" si="0"/>
        <v>0.014828763092856303</v>
      </c>
      <c r="D22" s="39">
        <v>411</v>
      </c>
      <c r="E22" s="28">
        <f t="shared" si="1"/>
        <v>0.012843348645354833</v>
      </c>
      <c r="F22" s="28">
        <f t="shared" si="2"/>
        <v>-0.08029197080291972</v>
      </c>
      <c r="G22" s="39">
        <v>1122</v>
      </c>
      <c r="H22" s="28">
        <f t="shared" si="3"/>
        <v>0.013492874751969215</v>
      </c>
      <c r="I22" s="39">
        <v>1144</v>
      </c>
      <c r="J22" s="28">
        <f t="shared" si="4"/>
        <v>0.011504193399167353</v>
      </c>
      <c r="K22" s="28">
        <f t="shared" si="5"/>
        <v>-0.019230769230769273</v>
      </c>
    </row>
    <row r="23" spans="1:11" ht="12.75">
      <c r="A23" s="34" t="s">
        <v>67</v>
      </c>
      <c r="B23" s="39">
        <v>352</v>
      </c>
      <c r="C23" s="28">
        <f t="shared" si="0"/>
        <v>0.013808795261072536</v>
      </c>
      <c r="D23" s="39">
        <v>690</v>
      </c>
      <c r="E23" s="28">
        <f t="shared" si="1"/>
        <v>0.021561826192931472</v>
      </c>
      <c r="F23" s="28">
        <f t="shared" si="2"/>
        <v>-0.48985507246376814</v>
      </c>
      <c r="G23" s="39">
        <v>1204</v>
      </c>
      <c r="H23" s="28">
        <f t="shared" si="3"/>
        <v>0.014478985027959834</v>
      </c>
      <c r="I23" s="39">
        <v>2249</v>
      </c>
      <c r="J23" s="28">
        <f t="shared" si="4"/>
        <v>0.022616198386999457</v>
      </c>
      <c r="K23" s="28">
        <f t="shared" si="5"/>
        <v>-0.4646509559804357</v>
      </c>
    </row>
    <row r="24" spans="1:11" ht="12.75">
      <c r="A24" s="34" t="s">
        <v>68</v>
      </c>
      <c r="B24" s="39">
        <v>286</v>
      </c>
      <c r="C24" s="28">
        <f t="shared" si="0"/>
        <v>0.011219646149621435</v>
      </c>
      <c r="D24" s="39">
        <v>391</v>
      </c>
      <c r="E24" s="28">
        <f t="shared" si="1"/>
        <v>0.0122183681759945</v>
      </c>
      <c r="F24" s="28">
        <f t="shared" si="2"/>
        <v>-0.268542199488491</v>
      </c>
      <c r="G24" s="39">
        <v>889</v>
      </c>
      <c r="H24" s="28">
        <f t="shared" si="3"/>
        <v>0.010690878479947086</v>
      </c>
      <c r="I24" s="39">
        <v>1227</v>
      </c>
      <c r="J24" s="28">
        <f t="shared" si="4"/>
        <v>0.012338850787393657</v>
      </c>
      <c r="K24" s="28">
        <f t="shared" si="5"/>
        <v>-0.27546862265688676</v>
      </c>
    </row>
    <row r="25" spans="1:11" ht="12.75">
      <c r="A25" s="34" t="s">
        <v>69</v>
      </c>
      <c r="B25" s="39">
        <v>266</v>
      </c>
      <c r="C25" s="28">
        <f t="shared" si="0"/>
        <v>0.010435055509787768</v>
      </c>
      <c r="D25" s="39">
        <v>224</v>
      </c>
      <c r="E25" s="28">
        <f t="shared" si="1"/>
        <v>0.006999781256835724</v>
      </c>
      <c r="F25" s="28">
        <f t="shared" si="2"/>
        <v>0.1875</v>
      </c>
      <c r="G25" s="39">
        <v>702</v>
      </c>
      <c r="H25" s="28">
        <f t="shared" si="3"/>
        <v>0.008442066021285551</v>
      </c>
      <c r="I25" s="39">
        <v>725</v>
      </c>
      <c r="J25" s="28">
        <f t="shared" si="4"/>
        <v>0.007290682005591199</v>
      </c>
      <c r="K25" s="28">
        <f t="shared" si="5"/>
        <v>-0.03172413793103446</v>
      </c>
    </row>
    <row r="26" spans="1:11" ht="12.75">
      <c r="A26" s="34" t="s">
        <v>70</v>
      </c>
      <c r="B26" s="39">
        <v>230</v>
      </c>
      <c r="C26" s="28">
        <f t="shared" si="0"/>
        <v>0.009022792358087168</v>
      </c>
      <c r="D26" s="39">
        <v>334</v>
      </c>
      <c r="E26" s="28">
        <f t="shared" si="1"/>
        <v>0.010437173838317552</v>
      </c>
      <c r="F26" s="28">
        <f t="shared" si="2"/>
        <v>-0.31137724550898205</v>
      </c>
      <c r="G26" s="39">
        <v>726</v>
      </c>
      <c r="H26" s="28">
        <f t="shared" si="3"/>
        <v>0.008730683663038903</v>
      </c>
      <c r="I26" s="39">
        <v>1031</v>
      </c>
      <c r="J26" s="28">
        <f t="shared" si="4"/>
        <v>0.010367852617606243</v>
      </c>
      <c r="K26" s="28">
        <f t="shared" si="5"/>
        <v>-0.29582929194956353</v>
      </c>
    </row>
    <row r="27" spans="1:11" ht="12.75">
      <c r="A27" s="34" t="s">
        <v>71</v>
      </c>
      <c r="B27" s="39">
        <v>170</v>
      </c>
      <c r="C27" s="28">
        <f t="shared" si="0"/>
        <v>0.006669020438586168</v>
      </c>
      <c r="D27" s="39">
        <v>247</v>
      </c>
      <c r="E27" s="28">
        <f t="shared" si="1"/>
        <v>0.007718508796600106</v>
      </c>
      <c r="F27" s="28">
        <f t="shared" si="2"/>
        <v>-0.31174089068825916</v>
      </c>
      <c r="G27" s="39">
        <v>548</v>
      </c>
      <c r="H27" s="28">
        <f t="shared" si="3"/>
        <v>0.006590102820034875</v>
      </c>
      <c r="I27" s="39">
        <v>739</v>
      </c>
      <c r="J27" s="28">
        <f t="shared" si="4"/>
        <v>0.007431467589147442</v>
      </c>
      <c r="K27" s="28">
        <f t="shared" si="5"/>
        <v>-0.2584573748308525</v>
      </c>
    </row>
    <row r="28" spans="1:11" ht="12.75">
      <c r="A28" s="34" t="s">
        <v>72</v>
      </c>
      <c r="B28" s="39">
        <v>169</v>
      </c>
      <c r="C28" s="28">
        <f t="shared" si="0"/>
        <v>0.006629790906594484</v>
      </c>
      <c r="D28" s="39">
        <v>206</v>
      </c>
      <c r="E28" s="28">
        <f t="shared" si="1"/>
        <v>0.006437298834411425</v>
      </c>
      <c r="F28" s="28">
        <f t="shared" si="2"/>
        <v>-0.17961165048543692</v>
      </c>
      <c r="G28" s="39">
        <v>632</v>
      </c>
      <c r="H28" s="28">
        <f t="shared" si="3"/>
        <v>0.007600264566171608</v>
      </c>
      <c r="I28" s="39">
        <v>623</v>
      </c>
      <c r="J28" s="28">
        <f t="shared" si="4"/>
        <v>0.006264958468252851</v>
      </c>
      <c r="K28" s="28">
        <f t="shared" si="5"/>
        <v>0.014446227929374</v>
      </c>
    </row>
    <row r="29" spans="1:11" ht="12.75">
      <c r="A29" s="34" t="s">
        <v>73</v>
      </c>
      <c r="B29" s="39">
        <v>144</v>
      </c>
      <c r="C29" s="28">
        <f t="shared" si="0"/>
        <v>0.005649052606802401</v>
      </c>
      <c r="D29" s="39">
        <v>214</v>
      </c>
      <c r="E29" s="28">
        <f t="shared" si="1"/>
        <v>0.0066872910221555575</v>
      </c>
      <c r="F29" s="28">
        <f t="shared" si="2"/>
        <v>-0.3271028037383178</v>
      </c>
      <c r="G29" s="39">
        <v>414</v>
      </c>
      <c r="H29" s="28">
        <f t="shared" si="3"/>
        <v>0.004978654320245325</v>
      </c>
      <c r="I29" s="39">
        <v>586</v>
      </c>
      <c r="J29" s="28">
        <f t="shared" si="4"/>
        <v>0.005892882283139921</v>
      </c>
      <c r="K29" s="28">
        <f t="shared" si="5"/>
        <v>-0.2935153583617748</v>
      </c>
    </row>
    <row r="30" spans="1:11" ht="12.75">
      <c r="A30" s="34" t="s">
        <v>74</v>
      </c>
      <c r="B30" s="39">
        <v>134</v>
      </c>
      <c r="C30" s="28">
        <f t="shared" si="0"/>
        <v>0.005256757286885567</v>
      </c>
      <c r="D30" s="39">
        <v>160</v>
      </c>
      <c r="E30" s="28">
        <f t="shared" si="1"/>
        <v>0.00499984375488266</v>
      </c>
      <c r="F30" s="28">
        <f t="shared" si="2"/>
        <v>-0.16249999999999998</v>
      </c>
      <c r="G30" s="39">
        <v>410</v>
      </c>
      <c r="H30" s="28">
        <f t="shared" si="3"/>
        <v>0.004930551379953099</v>
      </c>
      <c r="I30" s="39">
        <v>519</v>
      </c>
      <c r="J30" s="28">
        <f t="shared" si="4"/>
        <v>0.005219122704692183</v>
      </c>
      <c r="K30" s="28">
        <f t="shared" si="5"/>
        <v>-0.21001926782273606</v>
      </c>
    </row>
    <row r="31" spans="1:11" ht="12.75">
      <c r="A31" s="34" t="s">
        <v>75</v>
      </c>
      <c r="B31" s="39">
        <v>134</v>
      </c>
      <c r="C31" s="28">
        <f t="shared" si="0"/>
        <v>0.005256757286885567</v>
      </c>
      <c r="D31" s="39">
        <v>176</v>
      </c>
      <c r="E31" s="28">
        <f t="shared" si="1"/>
        <v>0.005499828130370926</v>
      </c>
      <c r="F31" s="28">
        <f t="shared" si="2"/>
        <v>-0.23863636363636365</v>
      </c>
      <c r="G31" s="39">
        <v>427</v>
      </c>
      <c r="H31" s="28">
        <f t="shared" si="3"/>
        <v>0.0051349888761950575</v>
      </c>
      <c r="I31" s="39">
        <v>519</v>
      </c>
      <c r="J31" s="28">
        <f t="shared" si="4"/>
        <v>0.005219122704692183</v>
      </c>
      <c r="K31" s="28">
        <f t="shared" si="5"/>
        <v>-0.17726396917148357</v>
      </c>
    </row>
    <row r="32" spans="1:11" ht="12.75">
      <c r="A32" s="34" t="s">
        <v>76</v>
      </c>
      <c r="B32" s="39">
        <v>114</v>
      </c>
      <c r="C32" s="28">
        <f t="shared" si="0"/>
        <v>0.0044721666470519</v>
      </c>
      <c r="D32" s="39">
        <v>110</v>
      </c>
      <c r="E32" s="28">
        <f t="shared" si="1"/>
        <v>0.003437392581481829</v>
      </c>
      <c r="F32" s="28">
        <f t="shared" si="2"/>
        <v>0.036363636363636376</v>
      </c>
      <c r="G32" s="39">
        <v>346</v>
      </c>
      <c r="H32" s="28">
        <f t="shared" si="3"/>
        <v>0.004160904335277494</v>
      </c>
      <c r="I32" s="39">
        <v>319</v>
      </c>
      <c r="J32" s="28">
        <f t="shared" si="4"/>
        <v>0.0032079000824601273</v>
      </c>
      <c r="K32" s="28">
        <f t="shared" si="5"/>
        <v>0.08463949843260199</v>
      </c>
    </row>
    <row r="33" spans="1:11" ht="12.75">
      <c r="A33" s="34" t="s">
        <v>77</v>
      </c>
      <c r="B33" s="39">
        <v>97</v>
      </c>
      <c r="C33" s="28">
        <f t="shared" si="0"/>
        <v>0.003805264603193284</v>
      </c>
      <c r="D33" s="39">
        <v>37</v>
      </c>
      <c r="E33" s="28">
        <f t="shared" si="1"/>
        <v>0.0011562138683166151</v>
      </c>
      <c r="F33" s="28">
        <f t="shared" si="2"/>
        <v>1.6216216216216215</v>
      </c>
      <c r="G33" s="39">
        <v>287</v>
      </c>
      <c r="H33" s="28">
        <f t="shared" si="3"/>
        <v>0.00345138596596717</v>
      </c>
      <c r="I33" s="39">
        <v>129</v>
      </c>
      <c r="J33" s="28">
        <f t="shared" si="4"/>
        <v>0.0012972385913396754</v>
      </c>
      <c r="K33" s="28">
        <f t="shared" si="5"/>
        <v>1.2248062015503876</v>
      </c>
    </row>
    <row r="34" spans="1:11" ht="12.75">
      <c r="A34" s="34" t="s">
        <v>78</v>
      </c>
      <c r="B34" s="39">
        <v>84</v>
      </c>
      <c r="C34" s="28">
        <f t="shared" si="0"/>
        <v>0.0032952806873014005</v>
      </c>
      <c r="D34" s="39">
        <v>135</v>
      </c>
      <c r="E34" s="28">
        <f t="shared" si="1"/>
        <v>0.0042186181681822445</v>
      </c>
      <c r="F34" s="28">
        <f t="shared" si="2"/>
        <v>-0.37777777777777777</v>
      </c>
      <c r="G34" s="39">
        <v>225</v>
      </c>
      <c r="H34" s="28">
        <f t="shared" si="3"/>
        <v>0.0027057903914376766</v>
      </c>
      <c r="I34" s="39">
        <v>397</v>
      </c>
      <c r="J34" s="28">
        <f t="shared" si="4"/>
        <v>0.003992276905130629</v>
      </c>
      <c r="K34" s="28">
        <f t="shared" si="5"/>
        <v>-0.4332493702770781</v>
      </c>
    </row>
    <row r="35" spans="1:11" ht="12.75">
      <c r="A35" s="34" t="s">
        <v>79</v>
      </c>
      <c r="B35" s="39">
        <v>79</v>
      </c>
      <c r="C35" s="28">
        <f t="shared" si="0"/>
        <v>0.003099133027342984</v>
      </c>
      <c r="D35" s="39">
        <v>135</v>
      </c>
      <c r="E35" s="28">
        <f t="shared" si="1"/>
        <v>0.0042186181681822445</v>
      </c>
      <c r="F35" s="28">
        <f t="shared" si="2"/>
        <v>-0.41481481481481486</v>
      </c>
      <c r="G35" s="39">
        <v>274</v>
      </c>
      <c r="H35" s="28">
        <f t="shared" si="3"/>
        <v>0.0032950514100174373</v>
      </c>
      <c r="I35" s="39">
        <v>431</v>
      </c>
      <c r="J35" s="28">
        <f t="shared" si="4"/>
        <v>0.0043341847509100785</v>
      </c>
      <c r="K35" s="28">
        <f t="shared" si="5"/>
        <v>-0.3642691415313225</v>
      </c>
    </row>
    <row r="36" spans="1:11" ht="12.75">
      <c r="A36" s="34" t="s">
        <v>80</v>
      </c>
      <c r="B36" s="39">
        <v>73</v>
      </c>
      <c r="C36" s="28">
        <f t="shared" si="0"/>
        <v>0.0028637558353928837</v>
      </c>
      <c r="D36" s="39">
        <v>84</v>
      </c>
      <c r="E36" s="28">
        <f t="shared" si="1"/>
        <v>0.0026249179713133965</v>
      </c>
      <c r="F36" s="28">
        <f t="shared" si="2"/>
        <v>-0.13095238095238093</v>
      </c>
      <c r="G36" s="39">
        <v>230</v>
      </c>
      <c r="H36" s="28">
        <f t="shared" si="3"/>
        <v>0.0027659190668029585</v>
      </c>
      <c r="I36" s="39">
        <v>248</v>
      </c>
      <c r="J36" s="28">
        <f t="shared" si="4"/>
        <v>0.002493916051567748</v>
      </c>
      <c r="K36" s="28">
        <f t="shared" si="5"/>
        <v>-0.07258064516129037</v>
      </c>
    </row>
    <row r="37" spans="1:11" ht="12.75">
      <c r="A37" s="34" t="s">
        <v>81</v>
      </c>
      <c r="B37" s="39">
        <v>51</v>
      </c>
      <c r="C37" s="28">
        <f aca="true" t="shared" si="6" ref="C37:C68">B37/B$109</f>
        <v>0.00200070613157585</v>
      </c>
      <c r="D37" s="39">
        <v>46</v>
      </c>
      <c r="E37" s="28">
        <f aca="true" t="shared" si="7" ref="E37:E68">D37/D$109</f>
        <v>0.0014374550795287647</v>
      </c>
      <c r="F37" s="28">
        <f aca="true" t="shared" si="8" ref="F37:F68">IF(D37=0,"-",B37/D37-1)</f>
        <v>0.10869565217391308</v>
      </c>
      <c r="G37" s="39">
        <v>167</v>
      </c>
      <c r="H37" s="28">
        <f aca="true" t="shared" si="9" ref="H37:H68">G37/G$109</f>
        <v>0.0020082977572004087</v>
      </c>
      <c r="I37" s="39">
        <v>130</v>
      </c>
      <c r="J37" s="28">
        <f aca="true" t="shared" si="10" ref="J37:J68">I37/I$109</f>
        <v>0.0013072947044508356</v>
      </c>
      <c r="K37" s="28">
        <f aca="true" t="shared" si="11" ref="K37:K68">IF(I37=0,"-",G37/I37-1)</f>
        <v>0.2846153846153847</v>
      </c>
    </row>
    <row r="38" spans="1:11" ht="12.75">
      <c r="A38" s="34" t="s">
        <v>82</v>
      </c>
      <c r="B38" s="39">
        <v>49</v>
      </c>
      <c r="C38" s="28">
        <f t="shared" si="6"/>
        <v>0.0019222470675924837</v>
      </c>
      <c r="D38" s="39">
        <v>59</v>
      </c>
      <c r="E38" s="28">
        <f t="shared" si="7"/>
        <v>0.0018436923846129809</v>
      </c>
      <c r="F38" s="28">
        <f t="shared" si="8"/>
        <v>-0.1694915254237288</v>
      </c>
      <c r="G38" s="39">
        <v>175</v>
      </c>
      <c r="H38" s="28">
        <f t="shared" si="9"/>
        <v>0.0021045036377848594</v>
      </c>
      <c r="I38" s="39">
        <v>194</v>
      </c>
      <c r="J38" s="28">
        <f t="shared" si="10"/>
        <v>0.0019508859435650933</v>
      </c>
      <c r="K38" s="28">
        <f t="shared" si="11"/>
        <v>-0.09793814432989689</v>
      </c>
    </row>
    <row r="39" spans="1:11" ht="12.75">
      <c r="A39" s="34" t="s">
        <v>83</v>
      </c>
      <c r="B39" s="39">
        <v>34</v>
      </c>
      <c r="C39" s="28">
        <f t="shared" si="6"/>
        <v>0.0013338040877172335</v>
      </c>
      <c r="D39" s="39">
        <v>33</v>
      </c>
      <c r="E39" s="28">
        <f t="shared" si="7"/>
        <v>0.0010312177744445487</v>
      </c>
      <c r="F39" s="28">
        <f t="shared" si="8"/>
        <v>0.030303030303030276</v>
      </c>
      <c r="G39" s="39">
        <v>67</v>
      </c>
      <c r="H39" s="28">
        <f t="shared" si="9"/>
        <v>0.0008057242498947749</v>
      </c>
      <c r="I39" s="39">
        <v>93</v>
      </c>
      <c r="J39" s="28">
        <f t="shared" si="10"/>
        <v>0.0009352185193379055</v>
      </c>
      <c r="K39" s="28">
        <f t="shared" si="11"/>
        <v>-0.27956989247311825</v>
      </c>
    </row>
    <row r="40" spans="1:11" ht="12.75">
      <c r="A40" s="34" t="s">
        <v>84</v>
      </c>
      <c r="B40" s="39">
        <v>33</v>
      </c>
      <c r="C40" s="28">
        <f t="shared" si="6"/>
        <v>0.0012945745557255502</v>
      </c>
      <c r="D40" s="39">
        <v>8</v>
      </c>
      <c r="E40" s="28">
        <f t="shared" si="7"/>
        <v>0.000249992187744133</v>
      </c>
      <c r="F40" s="28">
        <f t="shared" si="8"/>
        <v>3.125</v>
      </c>
      <c r="G40" s="39">
        <v>89</v>
      </c>
      <c r="H40" s="28">
        <f t="shared" si="9"/>
        <v>0.0010702904215020143</v>
      </c>
      <c r="I40" s="39">
        <v>17</v>
      </c>
      <c r="J40" s="28">
        <f t="shared" si="10"/>
        <v>0.00017095392288972466</v>
      </c>
      <c r="K40" s="28">
        <f t="shared" si="11"/>
        <v>4.235294117647059</v>
      </c>
    </row>
    <row r="41" spans="1:11" ht="12.75">
      <c r="A41" s="34" t="s">
        <v>85</v>
      </c>
      <c r="B41" s="39">
        <v>30</v>
      </c>
      <c r="C41" s="28">
        <f t="shared" si="6"/>
        <v>0.0011768859597505001</v>
      </c>
      <c r="D41" s="39">
        <v>25</v>
      </c>
      <c r="E41" s="28">
        <f t="shared" si="7"/>
        <v>0.0007812255867004157</v>
      </c>
      <c r="F41" s="28">
        <f t="shared" si="8"/>
        <v>0.19999999999999996</v>
      </c>
      <c r="G41" s="39">
        <v>86</v>
      </c>
      <c r="H41" s="28">
        <f t="shared" si="9"/>
        <v>0.0010342132162828453</v>
      </c>
      <c r="I41" s="39">
        <v>86</v>
      </c>
      <c r="J41" s="28">
        <f t="shared" si="10"/>
        <v>0.0008648257275597836</v>
      </c>
      <c r="K41" s="28">
        <f t="shared" si="11"/>
        <v>0</v>
      </c>
    </row>
    <row r="42" spans="1:11" ht="12.75">
      <c r="A42" s="34" t="s">
        <v>86</v>
      </c>
      <c r="B42" s="39">
        <v>29</v>
      </c>
      <c r="C42" s="28">
        <f t="shared" si="6"/>
        <v>0.0011376564277588168</v>
      </c>
      <c r="D42" s="39">
        <v>43</v>
      </c>
      <c r="E42" s="28">
        <f t="shared" si="7"/>
        <v>0.0013437080091247148</v>
      </c>
      <c r="F42" s="28">
        <f t="shared" si="8"/>
        <v>-0.32558139534883723</v>
      </c>
      <c r="G42" s="39">
        <v>77</v>
      </c>
      <c r="H42" s="28">
        <f t="shared" si="9"/>
        <v>0.0009259816006253382</v>
      </c>
      <c r="I42" s="39">
        <v>135</v>
      </c>
      <c r="J42" s="28">
        <f t="shared" si="10"/>
        <v>0.001357575270006637</v>
      </c>
      <c r="K42" s="28">
        <f t="shared" si="11"/>
        <v>-0.4296296296296296</v>
      </c>
    </row>
    <row r="43" spans="1:11" ht="12.75">
      <c r="A43" s="34" t="s">
        <v>87</v>
      </c>
      <c r="B43" s="39">
        <v>28</v>
      </c>
      <c r="C43" s="28">
        <f t="shared" si="6"/>
        <v>0.0010984268957671334</v>
      </c>
      <c r="D43" s="39">
        <v>19</v>
      </c>
      <c r="E43" s="28">
        <f t="shared" si="7"/>
        <v>0.0005937314458923158</v>
      </c>
      <c r="F43" s="28">
        <f t="shared" si="8"/>
        <v>0.4736842105263157</v>
      </c>
      <c r="G43" s="39">
        <v>66</v>
      </c>
      <c r="H43" s="28">
        <f t="shared" si="9"/>
        <v>0.0007936985148217185</v>
      </c>
      <c r="I43" s="39">
        <v>50</v>
      </c>
      <c r="J43" s="28">
        <f t="shared" si="10"/>
        <v>0.0005028056555580137</v>
      </c>
      <c r="K43" s="28">
        <f t="shared" si="11"/>
        <v>0.32000000000000006</v>
      </c>
    </row>
    <row r="44" spans="1:11" ht="12.75">
      <c r="A44" s="34" t="s">
        <v>88</v>
      </c>
      <c r="B44" s="39">
        <v>27</v>
      </c>
      <c r="C44" s="28">
        <f t="shared" si="6"/>
        <v>0.00105919736377545</v>
      </c>
      <c r="D44" s="39">
        <v>66</v>
      </c>
      <c r="E44" s="28">
        <f t="shared" si="7"/>
        <v>0.0020624355488890974</v>
      </c>
      <c r="F44" s="28">
        <f t="shared" si="8"/>
        <v>-0.5909090909090908</v>
      </c>
      <c r="G44" s="39">
        <v>108</v>
      </c>
      <c r="H44" s="28">
        <f t="shared" si="9"/>
        <v>0.0012987793878900848</v>
      </c>
      <c r="I44" s="39">
        <v>182</v>
      </c>
      <c r="J44" s="28">
        <f t="shared" si="10"/>
        <v>0.0018302125862311698</v>
      </c>
      <c r="K44" s="28">
        <f t="shared" si="11"/>
        <v>-0.4065934065934066</v>
      </c>
    </row>
    <row r="45" spans="1:11" ht="12.75">
      <c r="A45" s="34" t="s">
        <v>89</v>
      </c>
      <c r="B45" s="39">
        <v>27</v>
      </c>
      <c r="C45" s="28">
        <f t="shared" si="6"/>
        <v>0.00105919736377545</v>
      </c>
      <c r="D45" s="39">
        <v>15</v>
      </c>
      <c r="E45" s="28">
        <f t="shared" si="7"/>
        <v>0.0004687353520202494</v>
      </c>
      <c r="F45" s="28">
        <f t="shared" si="8"/>
        <v>0.8</v>
      </c>
      <c r="G45" s="39">
        <v>59</v>
      </c>
      <c r="H45" s="28">
        <f t="shared" si="9"/>
        <v>0.0007095183693103241</v>
      </c>
      <c r="I45" s="39">
        <v>58</v>
      </c>
      <c r="J45" s="28">
        <f t="shared" si="10"/>
        <v>0.000583254560447296</v>
      </c>
      <c r="K45" s="28">
        <f t="shared" si="11"/>
        <v>0.01724137931034475</v>
      </c>
    </row>
    <row r="46" spans="1:11" ht="12.75">
      <c r="A46" s="34" t="s">
        <v>90</v>
      </c>
      <c r="B46" s="39">
        <v>20</v>
      </c>
      <c r="C46" s="28">
        <f t="shared" si="6"/>
        <v>0.0007845906398336668</v>
      </c>
      <c r="D46" s="39">
        <v>18</v>
      </c>
      <c r="E46" s="28">
        <f t="shared" si="7"/>
        <v>0.0005624824224242992</v>
      </c>
      <c r="F46" s="28">
        <f t="shared" si="8"/>
        <v>0.11111111111111116</v>
      </c>
      <c r="G46" s="39">
        <v>63</v>
      </c>
      <c r="H46" s="28">
        <f t="shared" si="9"/>
        <v>0.0007576213096025494</v>
      </c>
      <c r="I46" s="39">
        <v>53</v>
      </c>
      <c r="J46" s="28">
        <f t="shared" si="10"/>
        <v>0.0005329739948914946</v>
      </c>
      <c r="K46" s="28">
        <f t="shared" si="11"/>
        <v>0.18867924528301883</v>
      </c>
    </row>
    <row r="47" spans="1:11" ht="12.75">
      <c r="A47" s="34" t="s">
        <v>91</v>
      </c>
      <c r="B47" s="39">
        <v>18</v>
      </c>
      <c r="C47" s="28">
        <f t="shared" si="6"/>
        <v>0.0007061315758503001</v>
      </c>
      <c r="D47" s="39">
        <v>26</v>
      </c>
      <c r="E47" s="28">
        <f t="shared" si="7"/>
        <v>0.0008124746101684323</v>
      </c>
      <c r="F47" s="28">
        <f t="shared" si="8"/>
        <v>-0.3076923076923077</v>
      </c>
      <c r="G47" s="39">
        <v>57</v>
      </c>
      <c r="H47" s="28">
        <f t="shared" si="9"/>
        <v>0.0006854668991642114</v>
      </c>
      <c r="I47" s="39">
        <v>85</v>
      </c>
      <c r="J47" s="28">
        <f t="shared" si="10"/>
        <v>0.0008547696144486233</v>
      </c>
      <c r="K47" s="28">
        <f t="shared" si="11"/>
        <v>-0.3294117647058824</v>
      </c>
    </row>
    <row r="48" spans="1:11" ht="12.75">
      <c r="A48" s="34" t="s">
        <v>92</v>
      </c>
      <c r="B48" s="39">
        <v>17</v>
      </c>
      <c r="C48" s="28">
        <f t="shared" si="6"/>
        <v>0.0006669020438586167</v>
      </c>
      <c r="D48" s="39">
        <v>27</v>
      </c>
      <c r="E48" s="28">
        <f t="shared" si="7"/>
        <v>0.0008437236336364489</v>
      </c>
      <c r="F48" s="28">
        <f t="shared" si="8"/>
        <v>-0.37037037037037035</v>
      </c>
      <c r="G48" s="39">
        <v>60</v>
      </c>
      <c r="H48" s="28">
        <f t="shared" si="9"/>
        <v>0.0007215441043833805</v>
      </c>
      <c r="I48" s="39">
        <v>90</v>
      </c>
      <c r="J48" s="28">
        <f t="shared" si="10"/>
        <v>0.0009050501800044247</v>
      </c>
      <c r="K48" s="28">
        <f t="shared" si="11"/>
        <v>-0.33333333333333337</v>
      </c>
    </row>
    <row r="49" spans="1:11" ht="12.75">
      <c r="A49" s="34" t="s">
        <v>93</v>
      </c>
      <c r="B49" s="39">
        <v>17</v>
      </c>
      <c r="C49" s="28">
        <f t="shared" si="6"/>
        <v>0.0006669020438586167</v>
      </c>
      <c r="D49" s="39">
        <v>28</v>
      </c>
      <c r="E49" s="28">
        <f t="shared" si="7"/>
        <v>0.0008749726571044655</v>
      </c>
      <c r="F49" s="28">
        <f t="shared" si="8"/>
        <v>-0.3928571428571429</v>
      </c>
      <c r="G49" s="39">
        <v>51</v>
      </c>
      <c r="H49" s="28">
        <f t="shared" si="9"/>
        <v>0.0006133124887258733</v>
      </c>
      <c r="I49" s="39">
        <v>95</v>
      </c>
      <c r="J49" s="28">
        <f t="shared" si="10"/>
        <v>0.0009553307455602261</v>
      </c>
      <c r="K49" s="28">
        <f t="shared" si="11"/>
        <v>-0.4631578947368421</v>
      </c>
    </row>
    <row r="50" spans="1:11" ht="12.75">
      <c r="A50" s="34" t="s">
        <v>94</v>
      </c>
      <c r="B50" s="39">
        <v>16</v>
      </c>
      <c r="C50" s="28">
        <f t="shared" si="6"/>
        <v>0.0006276725118669334</v>
      </c>
      <c r="D50" s="39">
        <v>23</v>
      </c>
      <c r="E50" s="28">
        <f t="shared" si="7"/>
        <v>0.0007187275397643823</v>
      </c>
      <c r="F50" s="28">
        <f t="shared" si="8"/>
        <v>-0.30434782608695654</v>
      </c>
      <c r="G50" s="39">
        <v>44</v>
      </c>
      <c r="H50" s="28">
        <f t="shared" si="9"/>
        <v>0.000529132343214479</v>
      </c>
      <c r="I50" s="39">
        <v>72</v>
      </c>
      <c r="J50" s="28">
        <f t="shared" si="10"/>
        <v>0.0007240401440035398</v>
      </c>
      <c r="K50" s="28">
        <f t="shared" si="11"/>
        <v>-0.38888888888888884</v>
      </c>
    </row>
    <row r="51" spans="1:11" ht="12.75">
      <c r="A51" s="34" t="s">
        <v>95</v>
      </c>
      <c r="B51" s="39">
        <v>14</v>
      </c>
      <c r="C51" s="28">
        <f t="shared" si="6"/>
        <v>0.0005492134478835667</v>
      </c>
      <c r="D51" s="39">
        <v>14</v>
      </c>
      <c r="E51" s="28">
        <f t="shared" si="7"/>
        <v>0.00043748632855223273</v>
      </c>
      <c r="F51" s="28">
        <f t="shared" si="8"/>
        <v>0</v>
      </c>
      <c r="G51" s="39">
        <v>32</v>
      </c>
      <c r="H51" s="28">
        <f t="shared" si="9"/>
        <v>0.0003848235223378029</v>
      </c>
      <c r="I51" s="39">
        <v>34</v>
      </c>
      <c r="J51" s="28">
        <f t="shared" si="10"/>
        <v>0.0003419078457794493</v>
      </c>
      <c r="K51" s="28">
        <f t="shared" si="11"/>
        <v>-0.05882352941176472</v>
      </c>
    </row>
    <row r="52" spans="1:11" ht="12.75">
      <c r="A52" s="34" t="s">
        <v>96</v>
      </c>
      <c r="B52" s="39">
        <v>11</v>
      </c>
      <c r="C52" s="28">
        <f t="shared" si="6"/>
        <v>0.00043152485190851674</v>
      </c>
      <c r="D52" s="39">
        <v>23</v>
      </c>
      <c r="E52" s="28">
        <f t="shared" si="7"/>
        <v>0.0007187275397643823</v>
      </c>
      <c r="F52" s="28">
        <f t="shared" si="8"/>
        <v>-0.5217391304347826</v>
      </c>
      <c r="G52" s="39">
        <v>31</v>
      </c>
      <c r="H52" s="28">
        <f t="shared" si="9"/>
        <v>0.0003727977872647466</v>
      </c>
      <c r="I52" s="39">
        <v>56</v>
      </c>
      <c r="J52" s="28">
        <f t="shared" si="10"/>
        <v>0.0005631423342249754</v>
      </c>
      <c r="K52" s="28">
        <f t="shared" si="11"/>
        <v>-0.4464285714285714</v>
      </c>
    </row>
    <row r="53" spans="1:11" ht="12.75">
      <c r="A53" s="34" t="s">
        <v>97</v>
      </c>
      <c r="B53" s="39">
        <v>10</v>
      </c>
      <c r="C53" s="28">
        <f t="shared" si="6"/>
        <v>0.0003922953199168334</v>
      </c>
      <c r="D53" s="39">
        <v>12</v>
      </c>
      <c r="E53" s="28">
        <f t="shared" si="7"/>
        <v>0.00037498828161619947</v>
      </c>
      <c r="F53" s="28">
        <f t="shared" si="8"/>
        <v>-0.16666666666666663</v>
      </c>
      <c r="G53" s="39">
        <v>29</v>
      </c>
      <c r="H53" s="28">
        <f t="shared" si="9"/>
        <v>0.00034874631711863385</v>
      </c>
      <c r="I53" s="39">
        <v>40</v>
      </c>
      <c r="J53" s="28">
        <f t="shared" si="10"/>
        <v>0.00040224452444641095</v>
      </c>
      <c r="K53" s="28">
        <f t="shared" si="11"/>
        <v>-0.275</v>
      </c>
    </row>
    <row r="54" spans="1:11" ht="12.75">
      <c r="A54" s="34" t="s">
        <v>98</v>
      </c>
      <c r="B54" s="39">
        <v>9</v>
      </c>
      <c r="C54" s="28">
        <f t="shared" si="6"/>
        <v>0.00035306578792515005</v>
      </c>
      <c r="D54" s="39">
        <v>1</v>
      </c>
      <c r="E54" s="28">
        <f t="shared" si="7"/>
        <v>3.1249023468016625E-05</v>
      </c>
      <c r="F54" s="28">
        <f t="shared" si="8"/>
        <v>8</v>
      </c>
      <c r="G54" s="39">
        <v>21</v>
      </c>
      <c r="H54" s="28">
        <f t="shared" si="9"/>
        <v>0.00025254043653418314</v>
      </c>
      <c r="I54" s="39">
        <v>12</v>
      </c>
      <c r="J54" s="28">
        <f t="shared" si="10"/>
        <v>0.00012067335733392329</v>
      </c>
      <c r="K54" s="28">
        <f t="shared" si="11"/>
        <v>0.75</v>
      </c>
    </row>
    <row r="55" spans="1:11" ht="12.75">
      <c r="A55" s="34" t="s">
        <v>99</v>
      </c>
      <c r="B55" s="39">
        <v>7</v>
      </c>
      <c r="C55" s="28">
        <f t="shared" si="6"/>
        <v>0.00027460672394178336</v>
      </c>
      <c r="D55" s="39">
        <v>7</v>
      </c>
      <c r="E55" s="28">
        <f t="shared" si="7"/>
        <v>0.00021874316427611637</v>
      </c>
      <c r="F55" s="28">
        <f t="shared" si="8"/>
        <v>0</v>
      </c>
      <c r="G55" s="39">
        <v>12</v>
      </c>
      <c r="H55" s="28">
        <f t="shared" si="9"/>
        <v>0.0001443088208766761</v>
      </c>
      <c r="I55" s="39">
        <v>20</v>
      </c>
      <c r="J55" s="28">
        <f t="shared" si="10"/>
        <v>0.00020112226222320547</v>
      </c>
      <c r="K55" s="28">
        <f t="shared" si="11"/>
        <v>-0.4</v>
      </c>
    </row>
    <row r="56" spans="1:11" ht="12.75">
      <c r="A56" s="34" t="s">
        <v>100</v>
      </c>
      <c r="B56" s="39">
        <v>7</v>
      </c>
      <c r="C56" s="28">
        <f t="shared" si="6"/>
        <v>0.00027460672394178336</v>
      </c>
      <c r="D56" s="39">
        <v>14</v>
      </c>
      <c r="E56" s="28">
        <f t="shared" si="7"/>
        <v>0.00043748632855223273</v>
      </c>
      <c r="F56" s="28">
        <f t="shared" si="8"/>
        <v>-0.5</v>
      </c>
      <c r="G56" s="39">
        <v>15</v>
      </c>
      <c r="H56" s="28">
        <f t="shared" si="9"/>
        <v>0.00018038602609584512</v>
      </c>
      <c r="I56" s="39">
        <v>46</v>
      </c>
      <c r="J56" s="28">
        <f t="shared" si="10"/>
        <v>0.00046258120311337263</v>
      </c>
      <c r="K56" s="28">
        <f t="shared" si="11"/>
        <v>-0.6739130434782609</v>
      </c>
    </row>
    <row r="57" spans="1:11" ht="12.75">
      <c r="A57" s="34" t="s">
        <v>101</v>
      </c>
      <c r="B57" s="39">
        <v>6</v>
      </c>
      <c r="C57" s="28">
        <f t="shared" si="6"/>
        <v>0.00023537719195010004</v>
      </c>
      <c r="D57" s="39">
        <v>9</v>
      </c>
      <c r="E57" s="28">
        <f t="shared" si="7"/>
        <v>0.0002812412112121496</v>
      </c>
      <c r="F57" s="28">
        <f t="shared" si="8"/>
        <v>-0.33333333333333337</v>
      </c>
      <c r="G57" s="39">
        <v>21</v>
      </c>
      <c r="H57" s="28">
        <f t="shared" si="9"/>
        <v>0.00025254043653418314</v>
      </c>
      <c r="I57" s="39">
        <v>28</v>
      </c>
      <c r="J57" s="28">
        <f t="shared" si="10"/>
        <v>0.0002815711671124877</v>
      </c>
      <c r="K57" s="28">
        <f t="shared" si="11"/>
        <v>-0.25</v>
      </c>
    </row>
    <row r="58" spans="1:11" ht="12.75">
      <c r="A58" s="34" t="s">
        <v>102</v>
      </c>
      <c r="B58" s="39">
        <v>6</v>
      </c>
      <c r="C58" s="28">
        <f t="shared" si="6"/>
        <v>0.00023537719195010004</v>
      </c>
      <c r="D58" s="39">
        <v>9</v>
      </c>
      <c r="E58" s="28">
        <f t="shared" si="7"/>
        <v>0.0002812412112121496</v>
      </c>
      <c r="F58" s="28">
        <f t="shared" si="8"/>
        <v>-0.33333333333333337</v>
      </c>
      <c r="G58" s="39">
        <v>10</v>
      </c>
      <c r="H58" s="28">
        <f t="shared" si="9"/>
        <v>0.0001202573507305634</v>
      </c>
      <c r="I58" s="39">
        <v>23</v>
      </c>
      <c r="J58" s="28">
        <f t="shared" si="10"/>
        <v>0.00023129060155668632</v>
      </c>
      <c r="K58" s="28">
        <f t="shared" si="11"/>
        <v>-0.5652173913043479</v>
      </c>
    </row>
    <row r="59" spans="1:11" ht="12.75">
      <c r="A59" s="34" t="s">
        <v>103</v>
      </c>
      <c r="B59" s="39">
        <v>5</v>
      </c>
      <c r="C59" s="28">
        <f t="shared" si="6"/>
        <v>0.0001961476599584167</v>
      </c>
      <c r="D59" s="39">
        <v>4</v>
      </c>
      <c r="E59" s="28">
        <f t="shared" si="7"/>
        <v>0.0001249960938720665</v>
      </c>
      <c r="F59" s="28">
        <f t="shared" si="8"/>
        <v>0.25</v>
      </c>
      <c r="G59" s="39">
        <v>10</v>
      </c>
      <c r="H59" s="28">
        <f t="shared" si="9"/>
        <v>0.0001202573507305634</v>
      </c>
      <c r="I59" s="39">
        <v>11</v>
      </c>
      <c r="J59" s="28">
        <f t="shared" si="10"/>
        <v>0.00011061724422276301</v>
      </c>
      <c r="K59" s="28">
        <f t="shared" si="11"/>
        <v>-0.09090909090909094</v>
      </c>
    </row>
    <row r="60" spans="1:11" ht="12.75">
      <c r="A60" s="34" t="s">
        <v>104</v>
      </c>
      <c r="B60" s="39">
        <v>5</v>
      </c>
      <c r="C60" s="28">
        <f t="shared" si="6"/>
        <v>0.0001961476599584167</v>
      </c>
      <c r="D60" s="39">
        <v>1</v>
      </c>
      <c r="E60" s="28">
        <f t="shared" si="7"/>
        <v>3.1249023468016625E-05</v>
      </c>
      <c r="F60" s="28">
        <f t="shared" si="8"/>
        <v>4</v>
      </c>
      <c r="G60" s="39">
        <v>11</v>
      </c>
      <c r="H60" s="28">
        <f t="shared" si="9"/>
        <v>0.00013228308580361974</v>
      </c>
      <c r="I60" s="39">
        <v>12</v>
      </c>
      <c r="J60" s="28">
        <f t="shared" si="10"/>
        <v>0.00012067335733392329</v>
      </c>
      <c r="K60" s="28">
        <f t="shared" si="11"/>
        <v>-0.08333333333333337</v>
      </c>
    </row>
    <row r="61" spans="1:11" ht="12.75">
      <c r="A61" s="34" t="s">
        <v>105</v>
      </c>
      <c r="B61" s="39">
        <v>5</v>
      </c>
      <c r="C61" s="28">
        <f t="shared" si="6"/>
        <v>0.0001961476599584167</v>
      </c>
      <c r="D61" s="39">
        <v>1</v>
      </c>
      <c r="E61" s="28">
        <f t="shared" si="7"/>
        <v>3.1249023468016625E-05</v>
      </c>
      <c r="F61" s="28">
        <f t="shared" si="8"/>
        <v>4</v>
      </c>
      <c r="G61" s="39">
        <v>9</v>
      </c>
      <c r="H61" s="28">
        <f t="shared" si="9"/>
        <v>0.00010823161565750706</v>
      </c>
      <c r="I61" s="39">
        <v>4</v>
      </c>
      <c r="J61" s="28">
        <f t="shared" si="10"/>
        <v>4.02244524446411E-05</v>
      </c>
      <c r="K61" s="28">
        <f t="shared" si="11"/>
        <v>1.25</v>
      </c>
    </row>
    <row r="62" spans="1:11" ht="12.75">
      <c r="A62" s="34" t="s">
        <v>106</v>
      </c>
      <c r="B62" s="39">
        <v>5</v>
      </c>
      <c r="C62" s="28">
        <f t="shared" si="6"/>
        <v>0.0001961476599584167</v>
      </c>
      <c r="D62" s="39">
        <v>11</v>
      </c>
      <c r="E62" s="28">
        <f t="shared" si="7"/>
        <v>0.00034373925814818287</v>
      </c>
      <c r="F62" s="28">
        <f t="shared" si="8"/>
        <v>-0.5454545454545454</v>
      </c>
      <c r="G62" s="39">
        <v>14</v>
      </c>
      <c r="H62" s="28">
        <f t="shared" si="9"/>
        <v>0.00016836029102278876</v>
      </c>
      <c r="I62" s="39">
        <v>24</v>
      </c>
      <c r="J62" s="28">
        <f t="shared" si="10"/>
        <v>0.00024134671466784658</v>
      </c>
      <c r="K62" s="28">
        <f t="shared" si="11"/>
        <v>-0.41666666666666663</v>
      </c>
    </row>
    <row r="63" spans="1:11" ht="12.75">
      <c r="A63" s="34" t="s">
        <v>107</v>
      </c>
      <c r="B63" s="39">
        <v>4</v>
      </c>
      <c r="C63" s="28">
        <f t="shared" si="6"/>
        <v>0.00015691812796673335</v>
      </c>
      <c r="D63" s="40">
        <v>0</v>
      </c>
      <c r="E63" s="28">
        <f t="shared" si="7"/>
        <v>0</v>
      </c>
      <c r="F63" s="28" t="str">
        <f t="shared" si="8"/>
        <v>-</v>
      </c>
      <c r="G63" s="39">
        <v>6</v>
      </c>
      <c r="H63" s="28">
        <f t="shared" si="9"/>
        <v>7.215441043833805E-05</v>
      </c>
      <c r="I63" s="39">
        <v>2</v>
      </c>
      <c r="J63" s="28">
        <f t="shared" si="10"/>
        <v>2.011222622232055E-05</v>
      </c>
      <c r="K63" s="28">
        <f t="shared" si="11"/>
        <v>2</v>
      </c>
    </row>
    <row r="64" spans="1:11" ht="12.75">
      <c r="A64" s="34" t="s">
        <v>108</v>
      </c>
      <c r="B64" s="39">
        <v>4</v>
      </c>
      <c r="C64" s="28">
        <f t="shared" si="6"/>
        <v>0.00015691812796673335</v>
      </c>
      <c r="D64" s="39">
        <v>2</v>
      </c>
      <c r="E64" s="28">
        <f t="shared" si="7"/>
        <v>6.249804693603325E-05</v>
      </c>
      <c r="F64" s="28">
        <f t="shared" si="8"/>
        <v>1</v>
      </c>
      <c r="G64" s="39">
        <v>12</v>
      </c>
      <c r="H64" s="28">
        <f t="shared" si="9"/>
        <v>0.0001443088208766761</v>
      </c>
      <c r="I64" s="39">
        <v>19</v>
      </c>
      <c r="J64" s="28">
        <f t="shared" si="10"/>
        <v>0.0001910661491120452</v>
      </c>
      <c r="K64" s="28">
        <f t="shared" si="11"/>
        <v>-0.368421052631579</v>
      </c>
    </row>
    <row r="65" spans="1:11" ht="12.75">
      <c r="A65" s="34" t="s">
        <v>109</v>
      </c>
      <c r="B65" s="39">
        <v>4</v>
      </c>
      <c r="C65" s="28">
        <f t="shared" si="6"/>
        <v>0.00015691812796673335</v>
      </c>
      <c r="D65" s="39">
        <v>12</v>
      </c>
      <c r="E65" s="28">
        <f t="shared" si="7"/>
        <v>0.00037498828161619947</v>
      </c>
      <c r="F65" s="28">
        <f t="shared" si="8"/>
        <v>-0.6666666666666667</v>
      </c>
      <c r="G65" s="39">
        <v>20</v>
      </c>
      <c r="H65" s="28">
        <f t="shared" si="9"/>
        <v>0.0002405147014611268</v>
      </c>
      <c r="I65" s="39">
        <v>26</v>
      </c>
      <c r="J65" s="28">
        <f t="shared" si="10"/>
        <v>0.00026145894089016716</v>
      </c>
      <c r="K65" s="28">
        <f t="shared" si="11"/>
        <v>-0.23076923076923073</v>
      </c>
    </row>
    <row r="66" spans="1:11" ht="12.75">
      <c r="A66" s="34" t="s">
        <v>110</v>
      </c>
      <c r="B66" s="39">
        <v>3</v>
      </c>
      <c r="C66" s="28">
        <f t="shared" si="6"/>
        <v>0.00011768859597505002</v>
      </c>
      <c r="D66" s="39">
        <v>10</v>
      </c>
      <c r="E66" s="28">
        <f t="shared" si="7"/>
        <v>0.00031249023468016626</v>
      </c>
      <c r="F66" s="28">
        <f t="shared" si="8"/>
        <v>-0.7</v>
      </c>
      <c r="G66" s="39">
        <v>14</v>
      </c>
      <c r="H66" s="28">
        <f t="shared" si="9"/>
        <v>0.00016836029102278876</v>
      </c>
      <c r="I66" s="39">
        <v>27</v>
      </c>
      <c r="J66" s="28">
        <f t="shared" si="10"/>
        <v>0.0002715150540013274</v>
      </c>
      <c r="K66" s="28">
        <f t="shared" si="11"/>
        <v>-0.4814814814814815</v>
      </c>
    </row>
    <row r="67" spans="1:11" ht="12.75">
      <c r="A67" s="34" t="s">
        <v>111</v>
      </c>
      <c r="B67" s="39">
        <v>3</v>
      </c>
      <c r="C67" s="28">
        <f t="shared" si="6"/>
        <v>0.00011768859597505002</v>
      </c>
      <c r="D67" s="39">
        <v>10</v>
      </c>
      <c r="E67" s="28">
        <f t="shared" si="7"/>
        <v>0.00031249023468016626</v>
      </c>
      <c r="F67" s="28">
        <f t="shared" si="8"/>
        <v>-0.7</v>
      </c>
      <c r="G67" s="39">
        <v>11</v>
      </c>
      <c r="H67" s="28">
        <f t="shared" si="9"/>
        <v>0.00013228308580361974</v>
      </c>
      <c r="I67" s="39">
        <v>26</v>
      </c>
      <c r="J67" s="28">
        <f t="shared" si="10"/>
        <v>0.00026145894089016716</v>
      </c>
      <c r="K67" s="28">
        <f t="shared" si="11"/>
        <v>-0.5769230769230769</v>
      </c>
    </row>
    <row r="68" spans="1:11" ht="12.75">
      <c r="A68" s="34" t="s">
        <v>112</v>
      </c>
      <c r="B68" s="39">
        <v>2</v>
      </c>
      <c r="C68" s="28">
        <f t="shared" si="6"/>
        <v>7.845906398336668E-05</v>
      </c>
      <c r="D68" s="39">
        <v>6</v>
      </c>
      <c r="E68" s="28">
        <f t="shared" si="7"/>
        <v>0.00018749414080809974</v>
      </c>
      <c r="F68" s="28">
        <f t="shared" si="8"/>
        <v>-0.6666666666666667</v>
      </c>
      <c r="G68" s="39">
        <v>9</v>
      </c>
      <c r="H68" s="28">
        <f t="shared" si="9"/>
        <v>0.00010823161565750706</v>
      </c>
      <c r="I68" s="39">
        <v>8</v>
      </c>
      <c r="J68" s="28">
        <f t="shared" si="10"/>
        <v>8.04489048892822E-05</v>
      </c>
      <c r="K68" s="28">
        <f t="shared" si="11"/>
        <v>0.125</v>
      </c>
    </row>
    <row r="69" spans="1:11" ht="12.75">
      <c r="A69" s="34" t="s">
        <v>113</v>
      </c>
      <c r="B69" s="39">
        <v>2</v>
      </c>
      <c r="C69" s="28">
        <f aca="true" t="shared" si="12" ref="C69:C100">B69/B$109</f>
        <v>7.845906398336668E-05</v>
      </c>
      <c r="D69" s="40">
        <v>0</v>
      </c>
      <c r="E69" s="28">
        <f aca="true" t="shared" si="13" ref="E69:E100">D69/D$109</f>
        <v>0</v>
      </c>
      <c r="F69" s="28" t="str">
        <f aca="true" t="shared" si="14" ref="F69:F100">IF(D69=0,"-",B69/D69-1)</f>
        <v>-</v>
      </c>
      <c r="G69" s="39">
        <v>5</v>
      </c>
      <c r="H69" s="28">
        <f aca="true" t="shared" si="15" ref="H69:H100">G69/G$109</f>
        <v>6.01286753652817E-05</v>
      </c>
      <c r="I69" s="39">
        <v>4</v>
      </c>
      <c r="J69" s="28">
        <f aca="true" t="shared" si="16" ref="J69:J100">I69/I$109</f>
        <v>4.02244524446411E-05</v>
      </c>
      <c r="K69" s="28">
        <f aca="true" t="shared" si="17" ref="K69:K100">IF(I69=0,"-",G69/I69-1)</f>
        <v>0.25</v>
      </c>
    </row>
    <row r="70" spans="1:11" ht="12.75">
      <c r="A70" s="34" t="s">
        <v>114</v>
      </c>
      <c r="B70" s="39">
        <v>2</v>
      </c>
      <c r="C70" s="28">
        <f t="shared" si="12"/>
        <v>7.845906398336668E-05</v>
      </c>
      <c r="D70" s="40">
        <v>0</v>
      </c>
      <c r="E70" s="28">
        <f t="shared" si="13"/>
        <v>0</v>
      </c>
      <c r="F70" s="28" t="str">
        <f t="shared" si="14"/>
        <v>-</v>
      </c>
      <c r="G70" s="39">
        <v>2</v>
      </c>
      <c r="H70" s="28">
        <f t="shared" si="15"/>
        <v>2.405147014611268E-05</v>
      </c>
      <c r="I70" s="39">
        <v>1</v>
      </c>
      <c r="J70" s="28">
        <f t="shared" si="16"/>
        <v>1.0056113111160275E-05</v>
      </c>
      <c r="K70" s="28">
        <f t="shared" si="17"/>
        <v>1</v>
      </c>
    </row>
    <row r="71" spans="1:11" ht="12.75">
      <c r="A71" s="34" t="s">
        <v>115</v>
      </c>
      <c r="B71" s="39">
        <v>2</v>
      </c>
      <c r="C71" s="28">
        <f t="shared" si="12"/>
        <v>7.845906398336668E-05</v>
      </c>
      <c r="D71" s="39">
        <v>8</v>
      </c>
      <c r="E71" s="28">
        <f t="shared" si="13"/>
        <v>0.000249992187744133</v>
      </c>
      <c r="F71" s="28">
        <f t="shared" si="14"/>
        <v>-0.75</v>
      </c>
      <c r="G71" s="39">
        <v>7</v>
      </c>
      <c r="H71" s="28">
        <f t="shared" si="15"/>
        <v>8.418014551139438E-05</v>
      </c>
      <c r="I71" s="39">
        <v>22</v>
      </c>
      <c r="J71" s="28">
        <f t="shared" si="16"/>
        <v>0.00022123448844552603</v>
      </c>
      <c r="K71" s="28">
        <f t="shared" si="17"/>
        <v>-0.6818181818181819</v>
      </c>
    </row>
    <row r="72" spans="1:11" ht="12.75">
      <c r="A72" s="34" t="s">
        <v>116</v>
      </c>
      <c r="B72" s="39">
        <v>2</v>
      </c>
      <c r="C72" s="28">
        <f t="shared" si="12"/>
        <v>7.845906398336668E-05</v>
      </c>
      <c r="D72" s="39">
        <v>4</v>
      </c>
      <c r="E72" s="28">
        <f t="shared" si="13"/>
        <v>0.0001249960938720665</v>
      </c>
      <c r="F72" s="28">
        <f t="shared" si="14"/>
        <v>-0.5</v>
      </c>
      <c r="G72" s="39">
        <v>5</v>
      </c>
      <c r="H72" s="28">
        <f t="shared" si="15"/>
        <v>6.01286753652817E-05</v>
      </c>
      <c r="I72" s="39">
        <v>7</v>
      </c>
      <c r="J72" s="28">
        <f t="shared" si="16"/>
        <v>7.039279177812192E-05</v>
      </c>
      <c r="K72" s="28">
        <f t="shared" si="17"/>
        <v>-0.2857142857142857</v>
      </c>
    </row>
    <row r="73" spans="1:11" ht="12.75">
      <c r="A73" s="34" t="s">
        <v>117</v>
      </c>
      <c r="B73" s="39">
        <v>1</v>
      </c>
      <c r="C73" s="28">
        <f t="shared" si="12"/>
        <v>3.922953199168334E-05</v>
      </c>
      <c r="D73" s="40">
        <v>0</v>
      </c>
      <c r="E73" s="28">
        <f t="shared" si="13"/>
        <v>0</v>
      </c>
      <c r="F73" s="28" t="str">
        <f t="shared" si="14"/>
        <v>-</v>
      </c>
      <c r="G73" s="39">
        <v>3</v>
      </c>
      <c r="H73" s="28">
        <f t="shared" si="15"/>
        <v>3.6077205219169024E-05</v>
      </c>
      <c r="I73" s="40">
        <v>0</v>
      </c>
      <c r="J73" s="28">
        <f t="shared" si="16"/>
        <v>0</v>
      </c>
      <c r="K73" s="28" t="str">
        <f t="shared" si="17"/>
        <v>-</v>
      </c>
    </row>
    <row r="74" spans="1:11" ht="12.75">
      <c r="A74" s="34" t="s">
        <v>118</v>
      </c>
      <c r="B74" s="39">
        <v>1</v>
      </c>
      <c r="C74" s="28">
        <f t="shared" si="12"/>
        <v>3.922953199168334E-05</v>
      </c>
      <c r="D74" s="40">
        <v>0</v>
      </c>
      <c r="E74" s="28">
        <f t="shared" si="13"/>
        <v>0</v>
      </c>
      <c r="F74" s="28" t="str">
        <f t="shared" si="14"/>
        <v>-</v>
      </c>
      <c r="G74" s="39">
        <v>2</v>
      </c>
      <c r="H74" s="28">
        <f t="shared" si="15"/>
        <v>2.405147014611268E-05</v>
      </c>
      <c r="I74" s="39">
        <v>1</v>
      </c>
      <c r="J74" s="28">
        <f t="shared" si="16"/>
        <v>1.0056113111160275E-05</v>
      </c>
      <c r="K74" s="28">
        <f t="shared" si="17"/>
        <v>1</v>
      </c>
    </row>
    <row r="75" spans="1:11" ht="12.75">
      <c r="A75" s="34" t="s">
        <v>119</v>
      </c>
      <c r="B75" s="39">
        <v>1</v>
      </c>
      <c r="C75" s="28">
        <f t="shared" si="12"/>
        <v>3.922953199168334E-05</v>
      </c>
      <c r="D75" s="39">
        <v>1</v>
      </c>
      <c r="E75" s="28">
        <f t="shared" si="13"/>
        <v>3.1249023468016625E-05</v>
      </c>
      <c r="F75" s="28">
        <f t="shared" si="14"/>
        <v>0</v>
      </c>
      <c r="G75" s="39">
        <v>4</v>
      </c>
      <c r="H75" s="28">
        <f t="shared" si="15"/>
        <v>4.810294029222536E-05</v>
      </c>
      <c r="I75" s="39">
        <v>3</v>
      </c>
      <c r="J75" s="28">
        <f t="shared" si="16"/>
        <v>3.0168339333480822E-05</v>
      </c>
      <c r="K75" s="28">
        <f t="shared" si="17"/>
        <v>0.33333333333333326</v>
      </c>
    </row>
    <row r="76" spans="1:11" ht="12.75">
      <c r="A76" s="34" t="s">
        <v>120</v>
      </c>
      <c r="B76" s="39">
        <v>1</v>
      </c>
      <c r="C76" s="28">
        <f t="shared" si="12"/>
        <v>3.922953199168334E-05</v>
      </c>
      <c r="D76" s="40">
        <v>0</v>
      </c>
      <c r="E76" s="28">
        <f t="shared" si="13"/>
        <v>0</v>
      </c>
      <c r="F76" s="28" t="str">
        <f t="shared" si="14"/>
        <v>-</v>
      </c>
      <c r="G76" s="39">
        <v>1</v>
      </c>
      <c r="H76" s="28">
        <f t="shared" si="15"/>
        <v>1.202573507305634E-05</v>
      </c>
      <c r="I76" s="39">
        <v>1</v>
      </c>
      <c r="J76" s="28">
        <f t="shared" si="16"/>
        <v>1.0056113111160275E-05</v>
      </c>
      <c r="K76" s="28">
        <f t="shared" si="17"/>
        <v>0</v>
      </c>
    </row>
    <row r="77" spans="1:11" ht="12.75">
      <c r="A77" s="34" t="s">
        <v>121</v>
      </c>
      <c r="B77" s="39">
        <v>1</v>
      </c>
      <c r="C77" s="28">
        <f t="shared" si="12"/>
        <v>3.922953199168334E-05</v>
      </c>
      <c r="D77" s="39">
        <v>1</v>
      </c>
      <c r="E77" s="28">
        <f t="shared" si="13"/>
        <v>3.1249023468016625E-05</v>
      </c>
      <c r="F77" s="28">
        <f t="shared" si="14"/>
        <v>0</v>
      </c>
      <c r="G77" s="39">
        <v>1</v>
      </c>
      <c r="H77" s="28">
        <f t="shared" si="15"/>
        <v>1.202573507305634E-05</v>
      </c>
      <c r="I77" s="39">
        <v>4</v>
      </c>
      <c r="J77" s="28">
        <f t="shared" si="16"/>
        <v>4.02244524446411E-05</v>
      </c>
      <c r="K77" s="28">
        <f t="shared" si="17"/>
        <v>-0.75</v>
      </c>
    </row>
    <row r="78" spans="1:11" ht="12.75">
      <c r="A78" s="34" t="s">
        <v>122</v>
      </c>
      <c r="B78" s="39">
        <v>1</v>
      </c>
      <c r="C78" s="28">
        <f t="shared" si="12"/>
        <v>3.922953199168334E-05</v>
      </c>
      <c r="D78" s="39">
        <v>2</v>
      </c>
      <c r="E78" s="28">
        <f t="shared" si="13"/>
        <v>6.249804693603325E-05</v>
      </c>
      <c r="F78" s="28">
        <f t="shared" si="14"/>
        <v>-0.5</v>
      </c>
      <c r="G78" s="39">
        <v>8</v>
      </c>
      <c r="H78" s="28">
        <f t="shared" si="15"/>
        <v>9.620588058445073E-05</v>
      </c>
      <c r="I78" s="39">
        <v>10</v>
      </c>
      <c r="J78" s="28">
        <f t="shared" si="16"/>
        <v>0.00010056113111160274</v>
      </c>
      <c r="K78" s="28">
        <f t="shared" si="17"/>
        <v>-0.19999999999999996</v>
      </c>
    </row>
    <row r="79" spans="1:11" ht="12.75">
      <c r="A79" s="34" t="s">
        <v>123</v>
      </c>
      <c r="B79" s="39">
        <v>1</v>
      </c>
      <c r="C79" s="28">
        <f t="shared" si="12"/>
        <v>3.922953199168334E-05</v>
      </c>
      <c r="D79" s="40">
        <v>0</v>
      </c>
      <c r="E79" s="28">
        <f t="shared" si="13"/>
        <v>0</v>
      </c>
      <c r="F79" s="28" t="str">
        <f t="shared" si="14"/>
        <v>-</v>
      </c>
      <c r="G79" s="39">
        <v>1</v>
      </c>
      <c r="H79" s="28">
        <f t="shared" si="15"/>
        <v>1.202573507305634E-05</v>
      </c>
      <c r="I79" s="39">
        <v>2</v>
      </c>
      <c r="J79" s="28">
        <f t="shared" si="16"/>
        <v>2.011222622232055E-05</v>
      </c>
      <c r="K79" s="28">
        <f t="shared" si="17"/>
        <v>-0.5</v>
      </c>
    </row>
    <row r="80" spans="1:11" ht="12.75">
      <c r="A80" s="34" t="s">
        <v>124</v>
      </c>
      <c r="B80" s="39">
        <v>1</v>
      </c>
      <c r="C80" s="28">
        <f t="shared" si="12"/>
        <v>3.922953199168334E-05</v>
      </c>
      <c r="D80" s="39">
        <v>2</v>
      </c>
      <c r="E80" s="28">
        <f t="shared" si="13"/>
        <v>6.249804693603325E-05</v>
      </c>
      <c r="F80" s="28">
        <f t="shared" si="14"/>
        <v>-0.5</v>
      </c>
      <c r="G80" s="39">
        <v>3</v>
      </c>
      <c r="H80" s="28">
        <f t="shared" si="15"/>
        <v>3.6077205219169024E-05</v>
      </c>
      <c r="I80" s="39">
        <v>7</v>
      </c>
      <c r="J80" s="28">
        <f t="shared" si="16"/>
        <v>7.039279177812192E-05</v>
      </c>
      <c r="K80" s="28">
        <f t="shared" si="17"/>
        <v>-0.5714285714285714</v>
      </c>
    </row>
    <row r="81" spans="1:11" ht="12.75">
      <c r="A81" s="34" t="s">
        <v>125</v>
      </c>
      <c r="B81" s="39">
        <v>1</v>
      </c>
      <c r="C81" s="28">
        <f t="shared" si="12"/>
        <v>3.922953199168334E-05</v>
      </c>
      <c r="D81" s="40">
        <v>0</v>
      </c>
      <c r="E81" s="28">
        <f t="shared" si="13"/>
        <v>0</v>
      </c>
      <c r="F81" s="28" t="str">
        <f t="shared" si="14"/>
        <v>-</v>
      </c>
      <c r="G81" s="39">
        <v>2</v>
      </c>
      <c r="H81" s="28">
        <f t="shared" si="15"/>
        <v>2.405147014611268E-05</v>
      </c>
      <c r="I81" s="40">
        <v>0</v>
      </c>
      <c r="J81" s="28">
        <f t="shared" si="16"/>
        <v>0</v>
      </c>
      <c r="K81" s="28" t="str">
        <f t="shared" si="17"/>
        <v>-</v>
      </c>
    </row>
    <row r="82" spans="1:11" ht="12.75">
      <c r="A82" s="34" t="s">
        <v>126</v>
      </c>
      <c r="B82" s="39">
        <v>1</v>
      </c>
      <c r="C82" s="28">
        <f t="shared" si="12"/>
        <v>3.922953199168334E-05</v>
      </c>
      <c r="D82" s="39">
        <v>1</v>
      </c>
      <c r="E82" s="28">
        <f t="shared" si="13"/>
        <v>3.1249023468016625E-05</v>
      </c>
      <c r="F82" s="28">
        <f t="shared" si="14"/>
        <v>0</v>
      </c>
      <c r="G82" s="39">
        <v>2</v>
      </c>
      <c r="H82" s="28">
        <f t="shared" si="15"/>
        <v>2.405147014611268E-05</v>
      </c>
      <c r="I82" s="39">
        <v>3</v>
      </c>
      <c r="J82" s="28">
        <f t="shared" si="16"/>
        <v>3.0168339333480822E-05</v>
      </c>
      <c r="K82" s="28">
        <f t="shared" si="17"/>
        <v>-0.33333333333333337</v>
      </c>
    </row>
    <row r="83" spans="1:11" ht="12.75">
      <c r="A83" s="34" t="s">
        <v>127</v>
      </c>
      <c r="B83" s="39">
        <v>1</v>
      </c>
      <c r="C83" s="28">
        <f t="shared" si="12"/>
        <v>3.922953199168334E-05</v>
      </c>
      <c r="D83" s="39">
        <v>1</v>
      </c>
      <c r="E83" s="28">
        <f t="shared" si="13"/>
        <v>3.1249023468016625E-05</v>
      </c>
      <c r="F83" s="28">
        <f t="shared" si="14"/>
        <v>0</v>
      </c>
      <c r="G83" s="39">
        <v>10</v>
      </c>
      <c r="H83" s="28">
        <f t="shared" si="15"/>
        <v>0.0001202573507305634</v>
      </c>
      <c r="I83" s="39">
        <v>7</v>
      </c>
      <c r="J83" s="28">
        <f t="shared" si="16"/>
        <v>7.039279177812192E-05</v>
      </c>
      <c r="K83" s="28">
        <f t="shared" si="17"/>
        <v>0.4285714285714286</v>
      </c>
    </row>
    <row r="84" spans="1:11" ht="12.75">
      <c r="A84" s="34" t="s">
        <v>128</v>
      </c>
      <c r="B84" s="40">
        <v>0</v>
      </c>
      <c r="C84" s="28">
        <f t="shared" si="12"/>
        <v>0</v>
      </c>
      <c r="D84" s="39">
        <v>2</v>
      </c>
      <c r="E84" s="28">
        <f t="shared" si="13"/>
        <v>6.249804693603325E-05</v>
      </c>
      <c r="F84" s="28">
        <f t="shared" si="14"/>
        <v>-1</v>
      </c>
      <c r="G84" s="39">
        <v>2</v>
      </c>
      <c r="H84" s="28">
        <f t="shared" si="15"/>
        <v>2.405147014611268E-05</v>
      </c>
      <c r="I84" s="39">
        <v>2</v>
      </c>
      <c r="J84" s="28">
        <f t="shared" si="16"/>
        <v>2.011222622232055E-05</v>
      </c>
      <c r="K84" s="28">
        <f t="shared" si="17"/>
        <v>0</v>
      </c>
    </row>
    <row r="85" spans="1:11" ht="12.75">
      <c r="A85" s="34" t="s">
        <v>129</v>
      </c>
      <c r="B85" s="40">
        <v>0</v>
      </c>
      <c r="C85" s="28">
        <f t="shared" si="12"/>
        <v>0</v>
      </c>
      <c r="D85" s="39">
        <v>1</v>
      </c>
      <c r="E85" s="28">
        <f t="shared" si="13"/>
        <v>3.1249023468016625E-05</v>
      </c>
      <c r="F85" s="28">
        <f t="shared" si="14"/>
        <v>-1</v>
      </c>
      <c r="G85" s="39">
        <v>1</v>
      </c>
      <c r="H85" s="28">
        <f t="shared" si="15"/>
        <v>1.202573507305634E-05</v>
      </c>
      <c r="I85" s="39">
        <v>1</v>
      </c>
      <c r="J85" s="28">
        <f t="shared" si="16"/>
        <v>1.0056113111160275E-05</v>
      </c>
      <c r="K85" s="28">
        <f t="shared" si="17"/>
        <v>0</v>
      </c>
    </row>
    <row r="86" spans="1:11" ht="12.75">
      <c r="A86" s="34" t="s">
        <v>130</v>
      </c>
      <c r="B86" s="40">
        <v>0</v>
      </c>
      <c r="C86" s="28">
        <f t="shared" si="12"/>
        <v>0</v>
      </c>
      <c r="D86" s="39">
        <v>1</v>
      </c>
      <c r="E86" s="28">
        <f t="shared" si="13"/>
        <v>3.1249023468016625E-05</v>
      </c>
      <c r="F86" s="28">
        <f t="shared" si="14"/>
        <v>-1</v>
      </c>
      <c r="G86" s="40">
        <v>0</v>
      </c>
      <c r="H86" s="28">
        <f t="shared" si="15"/>
        <v>0</v>
      </c>
      <c r="I86" s="39">
        <v>1</v>
      </c>
      <c r="J86" s="28">
        <f t="shared" si="16"/>
        <v>1.0056113111160275E-05</v>
      </c>
      <c r="K86" s="28">
        <f t="shared" si="17"/>
        <v>-1</v>
      </c>
    </row>
    <row r="87" spans="1:11" ht="12.75">
      <c r="A87" s="34" t="s">
        <v>131</v>
      </c>
      <c r="B87" s="40">
        <v>0</v>
      </c>
      <c r="C87" s="28">
        <f t="shared" si="12"/>
        <v>0</v>
      </c>
      <c r="D87" s="40">
        <v>0</v>
      </c>
      <c r="E87" s="28">
        <f t="shared" si="13"/>
        <v>0</v>
      </c>
      <c r="F87" s="28" t="str">
        <f t="shared" si="14"/>
        <v>-</v>
      </c>
      <c r="G87" s="39">
        <v>1</v>
      </c>
      <c r="H87" s="28">
        <f t="shared" si="15"/>
        <v>1.202573507305634E-05</v>
      </c>
      <c r="I87" s="40">
        <v>0</v>
      </c>
      <c r="J87" s="28">
        <f t="shared" si="16"/>
        <v>0</v>
      </c>
      <c r="K87" s="28" t="str">
        <f t="shared" si="17"/>
        <v>-</v>
      </c>
    </row>
    <row r="88" spans="1:11" ht="12.75">
      <c r="A88" s="34" t="s">
        <v>132</v>
      </c>
      <c r="B88" s="40">
        <v>0</v>
      </c>
      <c r="C88" s="28">
        <f t="shared" si="12"/>
        <v>0</v>
      </c>
      <c r="D88" s="40">
        <v>0</v>
      </c>
      <c r="E88" s="28">
        <f t="shared" si="13"/>
        <v>0</v>
      </c>
      <c r="F88" s="28" t="str">
        <f t="shared" si="14"/>
        <v>-</v>
      </c>
      <c r="G88" s="39">
        <v>1</v>
      </c>
      <c r="H88" s="28">
        <f t="shared" si="15"/>
        <v>1.202573507305634E-05</v>
      </c>
      <c r="I88" s="40">
        <v>0</v>
      </c>
      <c r="J88" s="28">
        <f t="shared" si="16"/>
        <v>0</v>
      </c>
      <c r="K88" s="28" t="str">
        <f t="shared" si="17"/>
        <v>-</v>
      </c>
    </row>
    <row r="89" spans="1:11" ht="12.75">
      <c r="A89" s="34" t="s">
        <v>133</v>
      </c>
      <c r="B89" s="40">
        <v>0</v>
      </c>
      <c r="C89" s="28">
        <f t="shared" si="12"/>
        <v>0</v>
      </c>
      <c r="D89" s="39">
        <v>1</v>
      </c>
      <c r="E89" s="28">
        <f t="shared" si="13"/>
        <v>3.1249023468016625E-05</v>
      </c>
      <c r="F89" s="28">
        <f t="shared" si="14"/>
        <v>-1</v>
      </c>
      <c r="G89" s="39">
        <v>2</v>
      </c>
      <c r="H89" s="28">
        <f t="shared" si="15"/>
        <v>2.405147014611268E-05</v>
      </c>
      <c r="I89" s="39">
        <v>2</v>
      </c>
      <c r="J89" s="28">
        <f t="shared" si="16"/>
        <v>2.011222622232055E-05</v>
      </c>
      <c r="K89" s="28">
        <f t="shared" si="17"/>
        <v>0</v>
      </c>
    </row>
    <row r="90" spans="1:11" ht="12.75">
      <c r="A90" s="34" t="s">
        <v>134</v>
      </c>
      <c r="B90" s="40">
        <v>0</v>
      </c>
      <c r="C90" s="28">
        <f t="shared" si="12"/>
        <v>0</v>
      </c>
      <c r="D90" s="40">
        <v>0</v>
      </c>
      <c r="E90" s="28">
        <f t="shared" si="13"/>
        <v>0</v>
      </c>
      <c r="F90" s="28" t="str">
        <f t="shared" si="14"/>
        <v>-</v>
      </c>
      <c r="G90" s="39">
        <v>4</v>
      </c>
      <c r="H90" s="28">
        <f t="shared" si="15"/>
        <v>4.810294029222536E-05</v>
      </c>
      <c r="I90" s="39">
        <v>3</v>
      </c>
      <c r="J90" s="28">
        <f t="shared" si="16"/>
        <v>3.0168339333480822E-05</v>
      </c>
      <c r="K90" s="28">
        <f t="shared" si="17"/>
        <v>0.33333333333333326</v>
      </c>
    </row>
    <row r="91" spans="1:11" ht="12.75">
      <c r="A91" s="34" t="s">
        <v>135</v>
      </c>
      <c r="B91" s="40">
        <v>0</v>
      </c>
      <c r="C91" s="28">
        <f t="shared" si="12"/>
        <v>0</v>
      </c>
      <c r="D91" s="40">
        <v>0</v>
      </c>
      <c r="E91" s="28">
        <f t="shared" si="13"/>
        <v>0</v>
      </c>
      <c r="F91" s="28" t="str">
        <f t="shared" si="14"/>
        <v>-</v>
      </c>
      <c r="G91" s="40">
        <v>0</v>
      </c>
      <c r="H91" s="28">
        <f t="shared" si="15"/>
        <v>0</v>
      </c>
      <c r="I91" s="39">
        <v>3</v>
      </c>
      <c r="J91" s="28">
        <f t="shared" si="16"/>
        <v>3.0168339333480822E-05</v>
      </c>
      <c r="K91" s="28">
        <f t="shared" si="17"/>
        <v>-1</v>
      </c>
    </row>
    <row r="92" spans="1:11" ht="12.75">
      <c r="A92" s="34" t="s">
        <v>136</v>
      </c>
      <c r="B92" s="40">
        <v>0</v>
      </c>
      <c r="C92" s="28">
        <f t="shared" si="12"/>
        <v>0</v>
      </c>
      <c r="D92" s="39">
        <v>1</v>
      </c>
      <c r="E92" s="28">
        <f t="shared" si="13"/>
        <v>3.1249023468016625E-05</v>
      </c>
      <c r="F92" s="28">
        <f t="shared" si="14"/>
        <v>-1</v>
      </c>
      <c r="G92" s="39">
        <v>3</v>
      </c>
      <c r="H92" s="28">
        <f t="shared" si="15"/>
        <v>3.6077205219169024E-05</v>
      </c>
      <c r="I92" s="39">
        <v>2</v>
      </c>
      <c r="J92" s="28">
        <f t="shared" si="16"/>
        <v>2.011222622232055E-05</v>
      </c>
      <c r="K92" s="28">
        <f t="shared" si="17"/>
        <v>0.5</v>
      </c>
    </row>
    <row r="93" spans="1:11" ht="12.75">
      <c r="A93" s="34" t="s">
        <v>137</v>
      </c>
      <c r="B93" s="40">
        <v>0</v>
      </c>
      <c r="C93" s="28">
        <f t="shared" si="12"/>
        <v>0</v>
      </c>
      <c r="D93" s="40">
        <v>0</v>
      </c>
      <c r="E93" s="28">
        <f t="shared" si="13"/>
        <v>0</v>
      </c>
      <c r="F93" s="28" t="str">
        <f t="shared" si="14"/>
        <v>-</v>
      </c>
      <c r="G93" s="39">
        <v>3</v>
      </c>
      <c r="H93" s="28">
        <f t="shared" si="15"/>
        <v>3.6077205219169024E-05</v>
      </c>
      <c r="I93" s="39">
        <v>3</v>
      </c>
      <c r="J93" s="28">
        <f t="shared" si="16"/>
        <v>3.0168339333480822E-05</v>
      </c>
      <c r="K93" s="28">
        <f t="shared" si="17"/>
        <v>0</v>
      </c>
    </row>
    <row r="94" spans="1:11" ht="12.75">
      <c r="A94" s="34" t="s">
        <v>138</v>
      </c>
      <c r="B94" s="40">
        <v>0</v>
      </c>
      <c r="C94" s="28">
        <f t="shared" si="12"/>
        <v>0</v>
      </c>
      <c r="D94" s="39">
        <v>1</v>
      </c>
      <c r="E94" s="28">
        <f t="shared" si="13"/>
        <v>3.1249023468016625E-05</v>
      </c>
      <c r="F94" s="28">
        <f t="shared" si="14"/>
        <v>-1</v>
      </c>
      <c r="G94" s="39">
        <v>1</v>
      </c>
      <c r="H94" s="28">
        <f t="shared" si="15"/>
        <v>1.202573507305634E-05</v>
      </c>
      <c r="I94" s="39">
        <v>1</v>
      </c>
      <c r="J94" s="28">
        <f t="shared" si="16"/>
        <v>1.0056113111160275E-05</v>
      </c>
      <c r="K94" s="28">
        <f t="shared" si="17"/>
        <v>0</v>
      </c>
    </row>
    <row r="95" spans="1:11" ht="12.75">
      <c r="A95" s="34" t="s">
        <v>139</v>
      </c>
      <c r="B95" s="40">
        <v>0</v>
      </c>
      <c r="C95" s="28">
        <f t="shared" si="12"/>
        <v>0</v>
      </c>
      <c r="D95" s="39">
        <v>1</v>
      </c>
      <c r="E95" s="28">
        <f t="shared" si="13"/>
        <v>3.1249023468016625E-05</v>
      </c>
      <c r="F95" s="28">
        <f t="shared" si="14"/>
        <v>-1</v>
      </c>
      <c r="G95" s="40">
        <v>0</v>
      </c>
      <c r="H95" s="28">
        <f t="shared" si="15"/>
        <v>0</v>
      </c>
      <c r="I95" s="39">
        <v>2</v>
      </c>
      <c r="J95" s="28">
        <f t="shared" si="16"/>
        <v>2.011222622232055E-05</v>
      </c>
      <c r="K95" s="28">
        <f t="shared" si="17"/>
        <v>-1</v>
      </c>
    </row>
    <row r="96" spans="1:11" ht="12.75">
      <c r="A96" s="34" t="s">
        <v>140</v>
      </c>
      <c r="B96" s="40">
        <v>0</v>
      </c>
      <c r="C96" s="28">
        <f t="shared" si="12"/>
        <v>0</v>
      </c>
      <c r="D96" s="40">
        <v>0</v>
      </c>
      <c r="E96" s="28">
        <f t="shared" si="13"/>
        <v>0</v>
      </c>
      <c r="F96" s="28" t="str">
        <f t="shared" si="14"/>
        <v>-</v>
      </c>
      <c r="G96" s="40">
        <v>0</v>
      </c>
      <c r="H96" s="28">
        <f t="shared" si="15"/>
        <v>0</v>
      </c>
      <c r="I96" s="39">
        <v>1</v>
      </c>
      <c r="J96" s="28">
        <f t="shared" si="16"/>
        <v>1.0056113111160275E-05</v>
      </c>
      <c r="K96" s="28">
        <f t="shared" si="17"/>
        <v>-1</v>
      </c>
    </row>
    <row r="97" spans="1:11" ht="12.75">
      <c r="A97" s="34" t="s">
        <v>141</v>
      </c>
      <c r="B97" s="40">
        <v>0</v>
      </c>
      <c r="C97" s="28">
        <f t="shared" si="12"/>
        <v>0</v>
      </c>
      <c r="D97" s="40">
        <v>0</v>
      </c>
      <c r="E97" s="28">
        <f t="shared" si="13"/>
        <v>0</v>
      </c>
      <c r="F97" s="28" t="str">
        <f t="shared" si="14"/>
        <v>-</v>
      </c>
      <c r="G97" s="39">
        <v>2</v>
      </c>
      <c r="H97" s="28">
        <f t="shared" si="15"/>
        <v>2.405147014611268E-05</v>
      </c>
      <c r="I97" s="39">
        <v>1</v>
      </c>
      <c r="J97" s="28">
        <f t="shared" si="16"/>
        <v>1.0056113111160275E-05</v>
      </c>
      <c r="K97" s="28">
        <f t="shared" si="17"/>
        <v>1</v>
      </c>
    </row>
    <row r="98" spans="1:11" ht="12.75">
      <c r="A98" s="34" t="s">
        <v>142</v>
      </c>
      <c r="B98" s="40">
        <v>0</v>
      </c>
      <c r="C98" s="28">
        <f t="shared" si="12"/>
        <v>0</v>
      </c>
      <c r="D98" s="40">
        <v>0</v>
      </c>
      <c r="E98" s="28">
        <f t="shared" si="13"/>
        <v>0</v>
      </c>
      <c r="F98" s="28" t="str">
        <f t="shared" si="14"/>
        <v>-</v>
      </c>
      <c r="G98" s="39">
        <v>1</v>
      </c>
      <c r="H98" s="28">
        <f t="shared" si="15"/>
        <v>1.202573507305634E-05</v>
      </c>
      <c r="I98" s="39">
        <v>1</v>
      </c>
      <c r="J98" s="28">
        <f t="shared" si="16"/>
        <v>1.0056113111160275E-05</v>
      </c>
      <c r="K98" s="28">
        <f t="shared" si="17"/>
        <v>0</v>
      </c>
    </row>
    <row r="99" spans="1:11" ht="12.75">
      <c r="A99" s="34" t="s">
        <v>143</v>
      </c>
      <c r="B99" s="40">
        <v>0</v>
      </c>
      <c r="C99" s="28">
        <f t="shared" si="12"/>
        <v>0</v>
      </c>
      <c r="D99" s="40">
        <v>0</v>
      </c>
      <c r="E99" s="28">
        <f t="shared" si="13"/>
        <v>0</v>
      </c>
      <c r="F99" s="28" t="str">
        <f t="shared" si="14"/>
        <v>-</v>
      </c>
      <c r="G99" s="39">
        <v>2</v>
      </c>
      <c r="H99" s="28">
        <f t="shared" si="15"/>
        <v>2.405147014611268E-05</v>
      </c>
      <c r="I99" s="39">
        <v>1</v>
      </c>
      <c r="J99" s="28">
        <f t="shared" si="16"/>
        <v>1.0056113111160275E-05</v>
      </c>
      <c r="K99" s="28">
        <f t="shared" si="17"/>
        <v>1</v>
      </c>
    </row>
    <row r="100" spans="1:11" ht="12.75">
      <c r="A100" s="34" t="s">
        <v>144</v>
      </c>
      <c r="B100" s="40">
        <v>0</v>
      </c>
      <c r="C100" s="28">
        <f t="shared" si="12"/>
        <v>0</v>
      </c>
      <c r="D100" s="39">
        <v>2</v>
      </c>
      <c r="E100" s="28">
        <f t="shared" si="13"/>
        <v>6.249804693603325E-05</v>
      </c>
      <c r="F100" s="28">
        <f t="shared" si="14"/>
        <v>-1</v>
      </c>
      <c r="G100" s="39">
        <v>1</v>
      </c>
      <c r="H100" s="28">
        <f t="shared" si="15"/>
        <v>1.202573507305634E-05</v>
      </c>
      <c r="I100" s="39">
        <v>4</v>
      </c>
      <c r="J100" s="28">
        <f t="shared" si="16"/>
        <v>4.02244524446411E-05</v>
      </c>
      <c r="K100" s="28">
        <f t="shared" si="17"/>
        <v>-0.75</v>
      </c>
    </row>
    <row r="101" spans="1:11" ht="12.75">
      <c r="A101" s="34" t="s">
        <v>145</v>
      </c>
      <c r="B101" s="40">
        <v>0</v>
      </c>
      <c r="C101" s="28">
        <f aca="true" t="shared" si="18" ref="C101:C109">B101/B$109</f>
        <v>0</v>
      </c>
      <c r="D101" s="40">
        <v>0</v>
      </c>
      <c r="E101" s="28">
        <f aca="true" t="shared" si="19" ref="E101:E109">D101/D$109</f>
        <v>0</v>
      </c>
      <c r="F101" s="28" t="str">
        <f aca="true" t="shared" si="20" ref="F101:F109">IF(D101=0,"-",B101/D101-1)</f>
        <v>-</v>
      </c>
      <c r="G101" s="39">
        <v>2</v>
      </c>
      <c r="H101" s="28">
        <f aca="true" t="shared" si="21" ref="H101:H109">G101/G$109</f>
        <v>2.405147014611268E-05</v>
      </c>
      <c r="I101" s="39">
        <v>4</v>
      </c>
      <c r="J101" s="28">
        <f aca="true" t="shared" si="22" ref="J101:J109">I101/I$109</f>
        <v>4.02244524446411E-05</v>
      </c>
      <c r="K101" s="28">
        <f aca="true" t="shared" si="23" ref="K101:K109">IF(I101=0,"-",G101/I101-1)</f>
        <v>-0.5</v>
      </c>
    </row>
    <row r="102" spans="1:11" ht="12.75">
      <c r="A102" s="34" t="s">
        <v>146</v>
      </c>
      <c r="B102" s="40">
        <v>0</v>
      </c>
      <c r="C102" s="28">
        <f t="shared" si="18"/>
        <v>0</v>
      </c>
      <c r="D102" s="39">
        <v>1</v>
      </c>
      <c r="E102" s="28">
        <f t="shared" si="19"/>
        <v>3.1249023468016625E-05</v>
      </c>
      <c r="F102" s="28">
        <f t="shared" si="20"/>
        <v>-1</v>
      </c>
      <c r="G102" s="40">
        <v>0</v>
      </c>
      <c r="H102" s="28">
        <f t="shared" si="21"/>
        <v>0</v>
      </c>
      <c r="I102" s="39">
        <v>1</v>
      </c>
      <c r="J102" s="28">
        <f t="shared" si="22"/>
        <v>1.0056113111160275E-05</v>
      </c>
      <c r="K102" s="28">
        <f t="shared" si="23"/>
        <v>-1</v>
      </c>
    </row>
    <row r="103" spans="1:11" ht="12.75">
      <c r="A103" s="34" t="s">
        <v>147</v>
      </c>
      <c r="B103" s="40">
        <v>0</v>
      </c>
      <c r="C103" s="28">
        <f t="shared" si="18"/>
        <v>0</v>
      </c>
      <c r="D103" s="40">
        <v>0</v>
      </c>
      <c r="E103" s="28">
        <f t="shared" si="19"/>
        <v>0</v>
      </c>
      <c r="F103" s="28" t="str">
        <f t="shared" si="20"/>
        <v>-</v>
      </c>
      <c r="G103" s="39">
        <v>1</v>
      </c>
      <c r="H103" s="28">
        <f t="shared" si="21"/>
        <v>1.202573507305634E-05</v>
      </c>
      <c r="I103" s="39">
        <v>1</v>
      </c>
      <c r="J103" s="28">
        <f t="shared" si="22"/>
        <v>1.0056113111160275E-05</v>
      </c>
      <c r="K103" s="28">
        <f t="shared" si="23"/>
        <v>0</v>
      </c>
    </row>
    <row r="104" spans="1:11" ht="12.75">
      <c r="A104" s="34" t="s">
        <v>148</v>
      </c>
      <c r="B104" s="40">
        <v>0</v>
      </c>
      <c r="C104" s="28">
        <f t="shared" si="18"/>
        <v>0</v>
      </c>
      <c r="D104" s="39">
        <v>1</v>
      </c>
      <c r="E104" s="28">
        <f t="shared" si="19"/>
        <v>3.1249023468016625E-05</v>
      </c>
      <c r="F104" s="28">
        <f t="shared" si="20"/>
        <v>-1</v>
      </c>
      <c r="G104" s="39">
        <v>1</v>
      </c>
      <c r="H104" s="28">
        <f t="shared" si="21"/>
        <v>1.202573507305634E-05</v>
      </c>
      <c r="I104" s="39">
        <v>2</v>
      </c>
      <c r="J104" s="28">
        <f t="shared" si="22"/>
        <v>2.011222622232055E-05</v>
      </c>
      <c r="K104" s="28">
        <f t="shared" si="23"/>
        <v>-0.5</v>
      </c>
    </row>
    <row r="105" spans="1:11" ht="12.75">
      <c r="A105" s="34" t="s">
        <v>149</v>
      </c>
      <c r="B105" s="40">
        <v>0</v>
      </c>
      <c r="C105" s="28">
        <f t="shared" si="18"/>
        <v>0</v>
      </c>
      <c r="D105" s="40">
        <v>0</v>
      </c>
      <c r="E105" s="28">
        <f t="shared" si="19"/>
        <v>0</v>
      </c>
      <c r="F105" s="28" t="str">
        <f t="shared" si="20"/>
        <v>-</v>
      </c>
      <c r="G105" s="40">
        <v>0</v>
      </c>
      <c r="H105" s="28">
        <f t="shared" si="21"/>
        <v>0</v>
      </c>
      <c r="I105" s="39">
        <v>1</v>
      </c>
      <c r="J105" s="28">
        <f t="shared" si="22"/>
        <v>1.0056113111160275E-05</v>
      </c>
      <c r="K105" s="28">
        <f t="shared" si="23"/>
        <v>-1</v>
      </c>
    </row>
    <row r="106" spans="1:11" ht="12.75">
      <c r="A106" s="34" t="s">
        <v>150</v>
      </c>
      <c r="B106" s="40">
        <v>0</v>
      </c>
      <c r="C106" s="28">
        <f t="shared" si="18"/>
        <v>0</v>
      </c>
      <c r="D106" s="39">
        <v>1</v>
      </c>
      <c r="E106" s="28">
        <f t="shared" si="19"/>
        <v>3.1249023468016625E-05</v>
      </c>
      <c r="F106" s="28">
        <f t="shared" si="20"/>
        <v>-1</v>
      </c>
      <c r="G106" s="39">
        <v>1</v>
      </c>
      <c r="H106" s="28">
        <f t="shared" si="21"/>
        <v>1.202573507305634E-05</v>
      </c>
      <c r="I106" s="39">
        <v>1</v>
      </c>
      <c r="J106" s="28">
        <f t="shared" si="22"/>
        <v>1.0056113111160275E-05</v>
      </c>
      <c r="K106" s="28">
        <f t="shared" si="23"/>
        <v>0</v>
      </c>
    </row>
    <row r="107" spans="1:11" ht="12.75">
      <c r="A107" s="34" t="s">
        <v>151</v>
      </c>
      <c r="B107" s="40">
        <v>0</v>
      </c>
      <c r="C107" s="28">
        <f t="shared" si="18"/>
        <v>0</v>
      </c>
      <c r="D107" s="40">
        <v>0</v>
      </c>
      <c r="E107" s="28">
        <f t="shared" si="19"/>
        <v>0</v>
      </c>
      <c r="F107" s="28" t="str">
        <f t="shared" si="20"/>
        <v>-</v>
      </c>
      <c r="G107" s="39">
        <v>1</v>
      </c>
      <c r="H107" s="28">
        <f t="shared" si="21"/>
        <v>1.202573507305634E-05</v>
      </c>
      <c r="I107" s="40">
        <v>0</v>
      </c>
      <c r="J107" s="28">
        <f t="shared" si="22"/>
        <v>0</v>
      </c>
      <c r="K107" s="28" t="str">
        <f t="shared" si="23"/>
        <v>-</v>
      </c>
    </row>
    <row r="108" spans="1:11" ht="12.75">
      <c r="A108" s="34" t="s">
        <v>152</v>
      </c>
      <c r="B108" s="40">
        <v>0</v>
      </c>
      <c r="C108" s="28">
        <f t="shared" si="18"/>
        <v>0</v>
      </c>
      <c r="D108" s="40">
        <v>0</v>
      </c>
      <c r="E108" s="28">
        <f t="shared" si="19"/>
        <v>0</v>
      </c>
      <c r="F108" s="28" t="str">
        <f t="shared" si="20"/>
        <v>-</v>
      </c>
      <c r="G108" s="39">
        <v>1</v>
      </c>
      <c r="H108" s="28">
        <f t="shared" si="21"/>
        <v>1.202573507305634E-05</v>
      </c>
      <c r="I108" s="39">
        <v>2</v>
      </c>
      <c r="J108" s="28">
        <f t="shared" si="22"/>
        <v>2.011222622232055E-05</v>
      </c>
      <c r="K108" s="28">
        <f t="shared" si="23"/>
        <v>-0.5</v>
      </c>
    </row>
    <row r="109" spans="1:11" ht="12.75">
      <c r="A109" s="29" t="s">
        <v>9</v>
      </c>
      <c r="B109" s="29">
        <f>SUM(B5:B108)</f>
        <v>25491</v>
      </c>
      <c r="C109" s="30">
        <f t="shared" si="18"/>
        <v>1</v>
      </c>
      <c r="D109" s="29">
        <f>SUM(D5:D108)</f>
        <v>32001</v>
      </c>
      <c r="E109" s="30">
        <f t="shared" si="19"/>
        <v>1</v>
      </c>
      <c r="F109" s="30">
        <f t="shared" si="20"/>
        <v>-0.2034311427767882</v>
      </c>
      <c r="G109" s="29">
        <f>SUM(G5:G108)</f>
        <v>83155</v>
      </c>
      <c r="H109" s="30">
        <f t="shared" si="21"/>
        <v>1</v>
      </c>
      <c r="I109" s="29">
        <f>SUM(I5:I108)</f>
        <v>99442</v>
      </c>
      <c r="J109" s="30">
        <f t="shared" si="22"/>
        <v>1</v>
      </c>
      <c r="K109" s="30">
        <f t="shared" si="23"/>
        <v>-0.16378391424146743</v>
      </c>
    </row>
  </sheetData>
  <mergeCells count="7">
    <mergeCell ref="I3:J3"/>
    <mergeCell ref="K3:K4"/>
    <mergeCell ref="A3:A4"/>
    <mergeCell ref="B3:C3"/>
    <mergeCell ref="G3:H3"/>
    <mergeCell ref="D3:E3"/>
    <mergeCell ref="F3:F4"/>
  </mergeCells>
  <conditionalFormatting sqref="F5:F109 K5:K10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11811023622047245" right="0" top="0.3937007874015748" bottom="0.3937007874015748" header="0.5118110236220472" footer="0.5118110236220472"/>
  <pageSetup fitToHeight="2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51"/>
  <sheetViews>
    <sheetView zoomScale="85" zoomScaleNormal="85" zoomScaleSheetLayoutView="75" workbookViewId="0" topLeftCell="A1">
      <selection activeCell="A3" sqref="A3:A4"/>
    </sheetView>
  </sheetViews>
  <sheetFormatPr defaultColWidth="9.00390625" defaultRowHeight="12.75"/>
  <cols>
    <col min="1" max="1" width="20.00390625" style="24" customWidth="1"/>
    <col min="2" max="5" width="8.75390625" style="24" customWidth="1"/>
    <col min="6" max="6" width="9.75390625" style="24" customWidth="1"/>
    <col min="7" max="10" width="8.75390625" style="24" customWidth="1"/>
    <col min="11" max="11" width="9.75390625" style="24" customWidth="1"/>
    <col min="12" max="16384" width="9.125" style="24" customWidth="1"/>
  </cols>
  <sheetData>
    <row r="1" spans="1:8" ht="12.75">
      <c r="A1" s="22" t="s">
        <v>153</v>
      </c>
      <c r="B1" s="23"/>
      <c r="C1" s="23"/>
      <c r="G1" s="23"/>
      <c r="H1" s="23"/>
    </row>
    <row r="2" spans="1:8" ht="12.75">
      <c r="A2" s="22" t="s">
        <v>12</v>
      </c>
      <c r="B2" s="23"/>
      <c r="C2" s="23"/>
      <c r="G2" s="23"/>
      <c r="H2" s="23"/>
    </row>
    <row r="3" spans="1:11" ht="12.75" customHeight="1">
      <c r="A3" s="53" t="s">
        <v>48</v>
      </c>
      <c r="B3" s="51" t="s">
        <v>14</v>
      </c>
      <c r="C3" s="54"/>
      <c r="D3" s="51" t="s">
        <v>15</v>
      </c>
      <c r="E3" s="51"/>
      <c r="F3" s="52" t="s">
        <v>16</v>
      </c>
      <c r="G3" s="51" t="s">
        <v>17</v>
      </c>
      <c r="H3" s="54"/>
      <c r="I3" s="51" t="s">
        <v>18</v>
      </c>
      <c r="J3" s="51"/>
      <c r="K3" s="52" t="s">
        <v>16</v>
      </c>
    </row>
    <row r="4" spans="1:11" ht="12.75">
      <c r="A4" s="53"/>
      <c r="B4" s="25" t="s">
        <v>167</v>
      </c>
      <c r="C4" s="25" t="s">
        <v>20</v>
      </c>
      <c r="D4" s="25" t="s">
        <v>46</v>
      </c>
      <c r="E4" s="25" t="s">
        <v>20</v>
      </c>
      <c r="F4" s="52"/>
      <c r="G4" s="25" t="s">
        <v>46</v>
      </c>
      <c r="H4" s="25" t="s">
        <v>20</v>
      </c>
      <c r="I4" s="25" t="s">
        <v>46</v>
      </c>
      <c r="J4" s="25" t="s">
        <v>20</v>
      </c>
      <c r="K4" s="52"/>
    </row>
    <row r="5" spans="1:11" ht="12.75">
      <c r="A5" s="34" t="s">
        <v>67</v>
      </c>
      <c r="B5" s="39">
        <v>904</v>
      </c>
      <c r="C5" s="28">
        <f aca="true" t="shared" si="0" ref="C5:C51">B5/B$51</f>
        <v>0.18498056067116841</v>
      </c>
      <c r="D5" s="39">
        <v>1102</v>
      </c>
      <c r="E5" s="28">
        <f aca="true" t="shared" si="1" ref="E5:E51">D5/D$51</f>
        <v>0.14871794871794872</v>
      </c>
      <c r="F5" s="28">
        <f aca="true" t="shared" si="2" ref="F5:F51">IF(D5=0,"-",B5/D5-1)</f>
        <v>-0.17967332123411983</v>
      </c>
      <c r="G5" s="39">
        <v>2814</v>
      </c>
      <c r="H5" s="28">
        <f aca="true" t="shared" si="3" ref="H5:H51">G5/G$51</f>
        <v>0.18792573794577266</v>
      </c>
      <c r="I5" s="39">
        <v>3390</v>
      </c>
      <c r="J5" s="28">
        <f aca="true" t="shared" si="4" ref="J5:J51">I5/I$51</f>
        <v>0.14458756291051778</v>
      </c>
      <c r="K5" s="28">
        <f aca="true" t="shared" si="5" ref="K5:K51">IF(I5=0,"-",G5/I5-1)</f>
        <v>-0.16991150442477876</v>
      </c>
    </row>
    <row r="6" spans="1:11" ht="12.75">
      <c r="A6" s="34" t="s">
        <v>53</v>
      </c>
      <c r="B6" s="39">
        <v>868</v>
      </c>
      <c r="C6" s="28">
        <f t="shared" si="0"/>
        <v>0.17761407816656435</v>
      </c>
      <c r="D6" s="39">
        <v>1302</v>
      </c>
      <c r="E6" s="28">
        <f t="shared" si="1"/>
        <v>0.1757085020242915</v>
      </c>
      <c r="F6" s="28">
        <f t="shared" si="2"/>
        <v>-0.33333333333333337</v>
      </c>
      <c r="G6" s="39">
        <v>2705</v>
      </c>
      <c r="H6" s="28">
        <f t="shared" si="3"/>
        <v>0.1806464538533458</v>
      </c>
      <c r="I6" s="39">
        <v>4223</v>
      </c>
      <c r="J6" s="28">
        <f t="shared" si="4"/>
        <v>0.18011601125991641</v>
      </c>
      <c r="K6" s="28">
        <f t="shared" si="5"/>
        <v>-0.3594600994553635</v>
      </c>
    </row>
    <row r="7" spans="1:11" ht="12.75">
      <c r="A7" s="34" t="s">
        <v>60</v>
      </c>
      <c r="B7" s="39">
        <v>781</v>
      </c>
      <c r="C7" s="28">
        <f t="shared" si="0"/>
        <v>0.15981174544710455</v>
      </c>
      <c r="D7" s="39">
        <v>1408</v>
      </c>
      <c r="E7" s="28">
        <f t="shared" si="1"/>
        <v>0.19001349527665318</v>
      </c>
      <c r="F7" s="28">
        <f t="shared" si="2"/>
        <v>-0.4453125</v>
      </c>
      <c r="G7" s="39">
        <v>2377</v>
      </c>
      <c r="H7" s="28">
        <f t="shared" si="3"/>
        <v>0.15874181915319888</v>
      </c>
      <c r="I7" s="39">
        <v>4502</v>
      </c>
      <c r="J7" s="28">
        <f t="shared" si="4"/>
        <v>0.1920156956410475</v>
      </c>
      <c r="K7" s="28">
        <f t="shared" si="5"/>
        <v>-0.4720124389160373</v>
      </c>
    </row>
    <row r="8" spans="1:11" ht="12.75">
      <c r="A8" s="34" t="s">
        <v>58</v>
      </c>
      <c r="B8" s="39">
        <v>410</v>
      </c>
      <c r="C8" s="28">
        <f t="shared" si="0"/>
        <v>0.08389605074687947</v>
      </c>
      <c r="D8" s="39">
        <v>623</v>
      </c>
      <c r="E8" s="28">
        <f t="shared" si="1"/>
        <v>0.08407557354925776</v>
      </c>
      <c r="F8" s="28">
        <f t="shared" si="2"/>
        <v>-0.3418940609951846</v>
      </c>
      <c r="G8" s="39">
        <v>1233</v>
      </c>
      <c r="H8" s="28">
        <f t="shared" si="3"/>
        <v>0.08234272739414986</v>
      </c>
      <c r="I8" s="39">
        <v>2046</v>
      </c>
      <c r="J8" s="28">
        <f t="shared" si="4"/>
        <v>0.08726435212829481</v>
      </c>
      <c r="K8" s="28">
        <f t="shared" si="5"/>
        <v>-0.3973607038123167</v>
      </c>
    </row>
    <row r="9" spans="1:11" ht="12.75">
      <c r="A9" s="34" t="s">
        <v>68</v>
      </c>
      <c r="B9" s="39">
        <v>358</v>
      </c>
      <c r="C9" s="28">
        <f t="shared" si="0"/>
        <v>0.07325557601800696</v>
      </c>
      <c r="D9" s="39">
        <v>670</v>
      </c>
      <c r="E9" s="28">
        <f t="shared" si="1"/>
        <v>0.09041835357624832</v>
      </c>
      <c r="F9" s="28">
        <f t="shared" si="2"/>
        <v>-0.4656716417910448</v>
      </c>
      <c r="G9" s="39">
        <v>1135</v>
      </c>
      <c r="H9" s="28">
        <f t="shared" si="3"/>
        <v>0.0757980499532523</v>
      </c>
      <c r="I9" s="39">
        <v>2131</v>
      </c>
      <c r="J9" s="28">
        <f t="shared" si="4"/>
        <v>0.09088970400068241</v>
      </c>
      <c r="K9" s="28">
        <f t="shared" si="5"/>
        <v>-0.4673862036602534</v>
      </c>
    </row>
    <row r="10" spans="1:11" ht="12.75">
      <c r="A10" s="34" t="s">
        <v>74</v>
      </c>
      <c r="B10" s="39">
        <v>243</v>
      </c>
      <c r="C10" s="28">
        <f t="shared" si="0"/>
        <v>0.049723756906077346</v>
      </c>
      <c r="D10" s="39">
        <v>440</v>
      </c>
      <c r="E10" s="28">
        <f t="shared" si="1"/>
        <v>0.059379217273954114</v>
      </c>
      <c r="F10" s="28">
        <f t="shared" si="2"/>
        <v>-0.44772727272727275</v>
      </c>
      <c r="G10" s="39">
        <v>797</v>
      </c>
      <c r="H10" s="28">
        <f t="shared" si="3"/>
        <v>0.05322559102444237</v>
      </c>
      <c r="I10" s="39">
        <v>1349</v>
      </c>
      <c r="J10" s="28">
        <f t="shared" si="4"/>
        <v>0.05753646677471637</v>
      </c>
      <c r="K10" s="28">
        <f t="shared" si="5"/>
        <v>-0.4091919940696812</v>
      </c>
    </row>
    <row r="11" spans="1:11" ht="12.75">
      <c r="A11" s="34" t="s">
        <v>51</v>
      </c>
      <c r="B11" s="39">
        <v>200</v>
      </c>
      <c r="C11" s="28">
        <f t="shared" si="0"/>
        <v>0.04092490280335584</v>
      </c>
      <c r="D11" s="39">
        <v>160</v>
      </c>
      <c r="E11" s="28">
        <f t="shared" si="1"/>
        <v>0.021592442645074223</v>
      </c>
      <c r="F11" s="28">
        <f t="shared" si="2"/>
        <v>0.25</v>
      </c>
      <c r="G11" s="39">
        <v>559</v>
      </c>
      <c r="H11" s="28">
        <f t="shared" si="3"/>
        <v>0.03733137438226259</v>
      </c>
      <c r="I11" s="39">
        <v>568</v>
      </c>
      <c r="J11" s="28">
        <f t="shared" si="4"/>
        <v>0.024225880747248997</v>
      </c>
      <c r="K11" s="28">
        <f t="shared" si="5"/>
        <v>-0.015845070422535246</v>
      </c>
    </row>
    <row r="12" spans="1:11" ht="12.75">
      <c r="A12" s="34" t="s">
        <v>72</v>
      </c>
      <c r="B12" s="39">
        <v>174</v>
      </c>
      <c r="C12" s="28">
        <f t="shared" si="0"/>
        <v>0.03560466543891958</v>
      </c>
      <c r="D12" s="39">
        <v>144</v>
      </c>
      <c r="E12" s="28">
        <f t="shared" si="1"/>
        <v>0.019433198380566803</v>
      </c>
      <c r="F12" s="28">
        <f t="shared" si="2"/>
        <v>0.20833333333333326</v>
      </c>
      <c r="G12" s="39">
        <v>464</v>
      </c>
      <c r="H12" s="28">
        <f t="shared" si="3"/>
        <v>0.030987044209963937</v>
      </c>
      <c r="I12" s="39">
        <v>410</v>
      </c>
      <c r="J12" s="28">
        <f t="shared" si="4"/>
        <v>0.017486991384457903</v>
      </c>
      <c r="K12" s="28">
        <f t="shared" si="5"/>
        <v>0.13170731707317063</v>
      </c>
    </row>
    <row r="13" spans="1:11" ht="12.75">
      <c r="A13" s="34" t="s">
        <v>78</v>
      </c>
      <c r="B13" s="39">
        <v>161</v>
      </c>
      <c r="C13" s="28">
        <f t="shared" si="0"/>
        <v>0.03294454675670145</v>
      </c>
      <c r="D13" s="39">
        <v>210</v>
      </c>
      <c r="E13" s="28">
        <f t="shared" si="1"/>
        <v>0.02834008097165992</v>
      </c>
      <c r="F13" s="28">
        <f t="shared" si="2"/>
        <v>-0.23333333333333328</v>
      </c>
      <c r="G13" s="39">
        <v>417</v>
      </c>
      <c r="H13" s="28">
        <f t="shared" si="3"/>
        <v>0.02784827033524776</v>
      </c>
      <c r="I13" s="39">
        <v>616</v>
      </c>
      <c r="J13" s="28">
        <f t="shared" si="4"/>
        <v>0.026273138275185532</v>
      </c>
      <c r="K13" s="28">
        <f t="shared" si="5"/>
        <v>-0.32305194805194803</v>
      </c>
    </row>
    <row r="14" spans="1:11" ht="12.75">
      <c r="A14" s="34" t="s">
        <v>70</v>
      </c>
      <c r="B14" s="39">
        <v>152</v>
      </c>
      <c r="C14" s="28">
        <f t="shared" si="0"/>
        <v>0.03110292613055044</v>
      </c>
      <c r="D14" s="39">
        <v>256</v>
      </c>
      <c r="E14" s="28">
        <f t="shared" si="1"/>
        <v>0.03454790823211876</v>
      </c>
      <c r="F14" s="28">
        <f t="shared" si="2"/>
        <v>-0.40625</v>
      </c>
      <c r="G14" s="39">
        <v>516</v>
      </c>
      <c r="H14" s="28">
        <f t="shared" si="3"/>
        <v>0.03445973019901162</v>
      </c>
      <c r="I14" s="39">
        <v>843</v>
      </c>
      <c r="J14" s="28">
        <f t="shared" si="4"/>
        <v>0.035954960334385395</v>
      </c>
      <c r="K14" s="28">
        <f t="shared" si="5"/>
        <v>-0.3879003558718861</v>
      </c>
    </row>
    <row r="15" spans="1:11" ht="12.75">
      <c r="A15" s="34" t="s">
        <v>82</v>
      </c>
      <c r="B15" s="39">
        <v>134</v>
      </c>
      <c r="C15" s="28">
        <f t="shared" si="0"/>
        <v>0.027419684878248415</v>
      </c>
      <c r="D15" s="39">
        <v>213</v>
      </c>
      <c r="E15" s="28">
        <f t="shared" si="1"/>
        <v>0.02874493927125506</v>
      </c>
      <c r="F15" s="28">
        <f t="shared" si="2"/>
        <v>-0.37089201877934275</v>
      </c>
      <c r="G15" s="39">
        <v>400</v>
      </c>
      <c r="H15" s="28">
        <f t="shared" si="3"/>
        <v>0.026712969146520636</v>
      </c>
      <c r="I15" s="39">
        <v>702</v>
      </c>
      <c r="J15" s="28">
        <f t="shared" si="4"/>
        <v>0.029941141346071825</v>
      </c>
      <c r="K15" s="28">
        <f t="shared" si="5"/>
        <v>-0.4301994301994302</v>
      </c>
    </row>
    <row r="16" spans="1:11" ht="12.75">
      <c r="A16" s="34" t="s">
        <v>52</v>
      </c>
      <c r="B16" s="39">
        <v>116</v>
      </c>
      <c r="C16" s="28">
        <f t="shared" si="0"/>
        <v>0.023736443625946388</v>
      </c>
      <c r="D16" s="39">
        <v>216</v>
      </c>
      <c r="E16" s="28">
        <f t="shared" si="1"/>
        <v>0.029149797570850202</v>
      </c>
      <c r="F16" s="28">
        <f t="shared" si="2"/>
        <v>-0.4629629629629629</v>
      </c>
      <c r="G16" s="39">
        <v>387</v>
      </c>
      <c r="H16" s="28">
        <f t="shared" si="3"/>
        <v>0.025844797649258715</v>
      </c>
      <c r="I16" s="39">
        <v>658</v>
      </c>
      <c r="J16" s="28">
        <f t="shared" si="4"/>
        <v>0.02806448861213</v>
      </c>
      <c r="K16" s="28">
        <f t="shared" si="5"/>
        <v>-0.41185410334346506</v>
      </c>
    </row>
    <row r="17" spans="1:11" ht="12.75">
      <c r="A17" s="34" t="s">
        <v>66</v>
      </c>
      <c r="B17" s="39">
        <v>63</v>
      </c>
      <c r="C17" s="28">
        <f t="shared" si="0"/>
        <v>0.01289134438305709</v>
      </c>
      <c r="D17" s="39">
        <v>107</v>
      </c>
      <c r="E17" s="28">
        <f t="shared" si="1"/>
        <v>0.014439946018893387</v>
      </c>
      <c r="F17" s="28">
        <f t="shared" si="2"/>
        <v>-0.4112149532710281</v>
      </c>
      <c r="G17" s="39">
        <v>170</v>
      </c>
      <c r="H17" s="28">
        <f t="shared" si="3"/>
        <v>0.01135301188727127</v>
      </c>
      <c r="I17" s="39">
        <v>374</v>
      </c>
      <c r="J17" s="28">
        <f t="shared" si="4"/>
        <v>0.015951548238505503</v>
      </c>
      <c r="K17" s="28">
        <f t="shared" si="5"/>
        <v>-0.5454545454545454</v>
      </c>
    </row>
    <row r="18" spans="1:11" ht="12.75">
      <c r="A18" s="34" t="s">
        <v>154</v>
      </c>
      <c r="B18" s="39">
        <v>57</v>
      </c>
      <c r="C18" s="28">
        <f t="shared" si="0"/>
        <v>0.011663597298956415</v>
      </c>
      <c r="D18" s="39">
        <v>143</v>
      </c>
      <c r="E18" s="28">
        <f t="shared" si="1"/>
        <v>0.01929824561403509</v>
      </c>
      <c r="F18" s="28">
        <f t="shared" si="2"/>
        <v>-0.6013986013986015</v>
      </c>
      <c r="G18" s="39">
        <v>179</v>
      </c>
      <c r="H18" s="28">
        <f t="shared" si="3"/>
        <v>0.011954053693067984</v>
      </c>
      <c r="I18" s="39">
        <v>403</v>
      </c>
      <c r="J18" s="28">
        <f t="shared" si="4"/>
        <v>0.017188432994967157</v>
      </c>
      <c r="K18" s="28">
        <f t="shared" si="5"/>
        <v>-0.5558312655086849</v>
      </c>
    </row>
    <row r="19" spans="1:11" ht="12.75">
      <c r="A19" s="34" t="s">
        <v>61</v>
      </c>
      <c r="B19" s="39">
        <v>40</v>
      </c>
      <c r="C19" s="28">
        <f t="shared" si="0"/>
        <v>0.008184980560671169</v>
      </c>
      <c r="D19" s="39">
        <v>53</v>
      </c>
      <c r="E19" s="28">
        <f t="shared" si="1"/>
        <v>0.007152496626180837</v>
      </c>
      <c r="F19" s="28">
        <f t="shared" si="2"/>
        <v>-0.24528301886792447</v>
      </c>
      <c r="G19" s="39">
        <v>126</v>
      </c>
      <c r="H19" s="28">
        <f t="shared" si="3"/>
        <v>0.008414585281154</v>
      </c>
      <c r="I19" s="39">
        <v>162</v>
      </c>
      <c r="J19" s="28">
        <f t="shared" si="4"/>
        <v>0.006909494156785806</v>
      </c>
      <c r="K19" s="28">
        <f t="shared" si="5"/>
        <v>-0.2222222222222222</v>
      </c>
    </row>
    <row r="20" spans="1:11" ht="12.75">
      <c r="A20" s="34" t="s">
        <v>56</v>
      </c>
      <c r="B20" s="39">
        <v>39</v>
      </c>
      <c r="C20" s="28">
        <f t="shared" si="0"/>
        <v>0.00798035604665439</v>
      </c>
      <c r="D20" s="39">
        <v>57</v>
      </c>
      <c r="E20" s="28">
        <f t="shared" si="1"/>
        <v>0.007692307692307693</v>
      </c>
      <c r="F20" s="28">
        <f t="shared" si="2"/>
        <v>-0.3157894736842105</v>
      </c>
      <c r="G20" s="39">
        <v>124</v>
      </c>
      <c r="H20" s="28">
        <f t="shared" si="3"/>
        <v>0.008281020435421397</v>
      </c>
      <c r="I20" s="39">
        <v>185</v>
      </c>
      <c r="J20" s="28">
        <f t="shared" si="4"/>
        <v>0.007890471722255396</v>
      </c>
      <c r="K20" s="28">
        <f t="shared" si="5"/>
        <v>-0.3297297297297297</v>
      </c>
    </row>
    <row r="21" spans="1:11" ht="12.75">
      <c r="A21" s="34" t="s">
        <v>155</v>
      </c>
      <c r="B21" s="39">
        <v>29</v>
      </c>
      <c r="C21" s="28">
        <f t="shared" si="0"/>
        <v>0.005934110906486597</v>
      </c>
      <c r="D21" s="39">
        <v>45</v>
      </c>
      <c r="E21" s="28">
        <f t="shared" si="1"/>
        <v>0.006072874493927126</v>
      </c>
      <c r="F21" s="28">
        <f t="shared" si="2"/>
        <v>-0.3555555555555555</v>
      </c>
      <c r="G21" s="39">
        <v>97</v>
      </c>
      <c r="H21" s="28">
        <f t="shared" si="3"/>
        <v>0.0064778950180312544</v>
      </c>
      <c r="I21" s="39">
        <v>134</v>
      </c>
      <c r="J21" s="28">
        <f t="shared" si="4"/>
        <v>0.005715260598822827</v>
      </c>
      <c r="K21" s="28">
        <f t="shared" si="5"/>
        <v>-0.27611940298507465</v>
      </c>
    </row>
    <row r="22" spans="1:11" ht="12.75">
      <c r="A22" s="34" t="s">
        <v>156</v>
      </c>
      <c r="B22" s="39">
        <v>28</v>
      </c>
      <c r="C22" s="28">
        <f t="shared" si="0"/>
        <v>0.005729486392469818</v>
      </c>
      <c r="D22" s="39">
        <v>49</v>
      </c>
      <c r="E22" s="28">
        <f t="shared" si="1"/>
        <v>0.006612685560053981</v>
      </c>
      <c r="F22" s="28">
        <f t="shared" si="2"/>
        <v>-0.4285714285714286</v>
      </c>
      <c r="G22" s="39">
        <v>86</v>
      </c>
      <c r="H22" s="28">
        <f t="shared" si="3"/>
        <v>0.0057432883665019365</v>
      </c>
      <c r="I22" s="39">
        <v>144</v>
      </c>
      <c r="J22" s="28">
        <f t="shared" si="4"/>
        <v>0.006141772583809605</v>
      </c>
      <c r="K22" s="28">
        <f t="shared" si="5"/>
        <v>-0.4027777777777778</v>
      </c>
    </row>
    <row r="23" spans="1:11" ht="12.75">
      <c r="A23" s="34" t="s">
        <v>57</v>
      </c>
      <c r="B23" s="39">
        <v>26</v>
      </c>
      <c r="C23" s="28">
        <f t="shared" si="0"/>
        <v>0.005320237364436259</v>
      </c>
      <c r="D23" s="39">
        <v>28</v>
      </c>
      <c r="E23" s="28">
        <f t="shared" si="1"/>
        <v>0.003778677462887989</v>
      </c>
      <c r="F23" s="28">
        <f t="shared" si="2"/>
        <v>-0.0714285714285714</v>
      </c>
      <c r="G23" s="39">
        <v>55</v>
      </c>
      <c r="H23" s="28">
        <f t="shared" si="3"/>
        <v>0.0036730332576465873</v>
      </c>
      <c r="I23" s="39">
        <v>85</v>
      </c>
      <c r="J23" s="28">
        <f t="shared" si="4"/>
        <v>0.003625351872387614</v>
      </c>
      <c r="K23" s="28">
        <f t="shared" si="5"/>
        <v>-0.3529411764705882</v>
      </c>
    </row>
    <row r="24" spans="1:11" ht="12.75">
      <c r="A24" s="34" t="s">
        <v>69</v>
      </c>
      <c r="B24" s="39">
        <v>18</v>
      </c>
      <c r="C24" s="28">
        <f t="shared" si="0"/>
        <v>0.003683241252302026</v>
      </c>
      <c r="D24" s="39">
        <v>24</v>
      </c>
      <c r="E24" s="28">
        <f t="shared" si="1"/>
        <v>0.0032388663967611335</v>
      </c>
      <c r="F24" s="28">
        <f t="shared" si="2"/>
        <v>-0.25</v>
      </c>
      <c r="G24" s="39">
        <v>56</v>
      </c>
      <c r="H24" s="28">
        <f t="shared" si="3"/>
        <v>0.003739815680512889</v>
      </c>
      <c r="I24" s="39">
        <v>98</v>
      </c>
      <c r="J24" s="28">
        <f t="shared" si="4"/>
        <v>0.004179817452870426</v>
      </c>
      <c r="K24" s="28">
        <f t="shared" si="5"/>
        <v>-0.4285714285714286</v>
      </c>
    </row>
    <row r="25" spans="1:11" ht="12.75">
      <c r="A25" s="34" t="s">
        <v>59</v>
      </c>
      <c r="B25" s="39">
        <v>18</v>
      </c>
      <c r="C25" s="28">
        <f t="shared" si="0"/>
        <v>0.003683241252302026</v>
      </c>
      <c r="D25" s="39">
        <v>17</v>
      </c>
      <c r="E25" s="28">
        <f t="shared" si="1"/>
        <v>0.002294197031039136</v>
      </c>
      <c r="F25" s="28">
        <f t="shared" si="2"/>
        <v>0.05882352941176472</v>
      </c>
      <c r="G25" s="39">
        <v>62</v>
      </c>
      <c r="H25" s="28">
        <f t="shared" si="3"/>
        <v>0.0041405102177106985</v>
      </c>
      <c r="I25" s="39">
        <v>66</v>
      </c>
      <c r="J25" s="28">
        <f t="shared" si="4"/>
        <v>0.0028149791009127356</v>
      </c>
      <c r="K25" s="28">
        <f t="shared" si="5"/>
        <v>-0.06060606060606055</v>
      </c>
    </row>
    <row r="26" spans="1:11" ht="12.75">
      <c r="A26" s="34" t="s">
        <v>157</v>
      </c>
      <c r="B26" s="39">
        <v>14</v>
      </c>
      <c r="C26" s="28">
        <f t="shared" si="0"/>
        <v>0.002864743196234909</v>
      </c>
      <c r="D26" s="39">
        <v>44</v>
      </c>
      <c r="E26" s="28">
        <f t="shared" si="1"/>
        <v>0.005937921727395412</v>
      </c>
      <c r="F26" s="28">
        <f t="shared" si="2"/>
        <v>-0.6818181818181819</v>
      </c>
      <c r="G26" s="39">
        <v>36</v>
      </c>
      <c r="H26" s="28">
        <f t="shared" si="3"/>
        <v>0.002404167223186857</v>
      </c>
      <c r="I26" s="39">
        <v>106</v>
      </c>
      <c r="J26" s="28">
        <f t="shared" si="4"/>
        <v>0.004521027040859848</v>
      </c>
      <c r="K26" s="28">
        <f t="shared" si="5"/>
        <v>-0.6603773584905661</v>
      </c>
    </row>
    <row r="27" spans="1:11" ht="12.75">
      <c r="A27" s="34" t="s">
        <v>158</v>
      </c>
      <c r="B27" s="39">
        <v>11</v>
      </c>
      <c r="C27" s="28">
        <f t="shared" si="0"/>
        <v>0.0022508696541845715</v>
      </c>
      <c r="D27" s="39">
        <v>1</v>
      </c>
      <c r="E27" s="28">
        <f t="shared" si="1"/>
        <v>0.0001349527665317139</v>
      </c>
      <c r="F27" s="28">
        <f t="shared" si="2"/>
        <v>10</v>
      </c>
      <c r="G27" s="39">
        <v>27</v>
      </c>
      <c r="H27" s="28">
        <f t="shared" si="3"/>
        <v>0.0018031254173901429</v>
      </c>
      <c r="I27" s="39">
        <v>7</v>
      </c>
      <c r="J27" s="28">
        <f t="shared" si="4"/>
        <v>0.0002985583894907447</v>
      </c>
      <c r="K27" s="28">
        <f t="shared" si="5"/>
        <v>2.857142857142857</v>
      </c>
    </row>
    <row r="28" spans="1:11" ht="12.75">
      <c r="A28" s="34" t="s">
        <v>80</v>
      </c>
      <c r="B28" s="39">
        <v>8</v>
      </c>
      <c r="C28" s="28">
        <f t="shared" si="0"/>
        <v>0.0016369961121342337</v>
      </c>
      <c r="D28" s="39">
        <v>14</v>
      </c>
      <c r="E28" s="28">
        <f t="shared" si="1"/>
        <v>0.0018893387314439945</v>
      </c>
      <c r="F28" s="28">
        <f t="shared" si="2"/>
        <v>-0.4285714285714286</v>
      </c>
      <c r="G28" s="39">
        <v>30</v>
      </c>
      <c r="H28" s="28">
        <f t="shared" si="3"/>
        <v>0.0020034726859890477</v>
      </c>
      <c r="I28" s="39">
        <v>50</v>
      </c>
      <c r="J28" s="28">
        <f t="shared" si="4"/>
        <v>0.0021325599249338908</v>
      </c>
      <c r="K28" s="28">
        <f t="shared" si="5"/>
        <v>-0.4</v>
      </c>
    </row>
    <row r="29" spans="1:11" ht="12.75">
      <c r="A29" s="34" t="s">
        <v>134</v>
      </c>
      <c r="B29" s="39">
        <v>6</v>
      </c>
      <c r="C29" s="28">
        <f t="shared" si="0"/>
        <v>0.0012277470841006752</v>
      </c>
      <c r="D29" s="39">
        <v>3</v>
      </c>
      <c r="E29" s="28">
        <f t="shared" si="1"/>
        <v>0.0004048582995951417</v>
      </c>
      <c r="F29" s="28">
        <f t="shared" si="2"/>
        <v>1</v>
      </c>
      <c r="G29" s="39">
        <v>17</v>
      </c>
      <c r="H29" s="28">
        <f t="shared" si="3"/>
        <v>0.001135301188727127</v>
      </c>
      <c r="I29" s="39">
        <v>8</v>
      </c>
      <c r="J29" s="28">
        <f t="shared" si="4"/>
        <v>0.0003412095879894225</v>
      </c>
      <c r="K29" s="28">
        <f t="shared" si="5"/>
        <v>1.125</v>
      </c>
    </row>
    <row r="30" spans="1:11" ht="12.75">
      <c r="A30" s="34" t="s">
        <v>88</v>
      </c>
      <c r="B30" s="39">
        <v>5</v>
      </c>
      <c r="C30" s="28">
        <f t="shared" si="0"/>
        <v>0.0010231225700838961</v>
      </c>
      <c r="D30" s="39">
        <v>12</v>
      </c>
      <c r="E30" s="28">
        <f t="shared" si="1"/>
        <v>0.0016194331983805667</v>
      </c>
      <c r="F30" s="28">
        <f t="shared" si="2"/>
        <v>-0.5833333333333333</v>
      </c>
      <c r="G30" s="39">
        <v>16</v>
      </c>
      <c r="H30" s="28">
        <f t="shared" si="3"/>
        <v>0.0010685187658608254</v>
      </c>
      <c r="I30" s="39">
        <v>24</v>
      </c>
      <c r="J30" s="28">
        <f t="shared" si="4"/>
        <v>0.0010236287639682675</v>
      </c>
      <c r="K30" s="28">
        <f t="shared" si="5"/>
        <v>-0.33333333333333337</v>
      </c>
    </row>
    <row r="31" spans="1:11" ht="12.75">
      <c r="A31" s="34" t="s">
        <v>55</v>
      </c>
      <c r="B31" s="39">
        <v>5</v>
      </c>
      <c r="C31" s="28">
        <f t="shared" si="0"/>
        <v>0.0010231225700838961</v>
      </c>
      <c r="D31" s="39">
        <v>9</v>
      </c>
      <c r="E31" s="28">
        <f t="shared" si="1"/>
        <v>0.0012145748987854252</v>
      </c>
      <c r="F31" s="28">
        <f t="shared" si="2"/>
        <v>-0.4444444444444444</v>
      </c>
      <c r="G31" s="39">
        <v>14</v>
      </c>
      <c r="H31" s="28">
        <f t="shared" si="3"/>
        <v>0.0009349539201282223</v>
      </c>
      <c r="I31" s="39">
        <v>13</v>
      </c>
      <c r="J31" s="28">
        <f t="shared" si="4"/>
        <v>0.0005544655804828115</v>
      </c>
      <c r="K31" s="28">
        <f t="shared" si="5"/>
        <v>0.07692307692307687</v>
      </c>
    </row>
    <row r="32" spans="1:11" ht="12.75">
      <c r="A32" s="34" t="s">
        <v>64</v>
      </c>
      <c r="B32" s="39">
        <v>5</v>
      </c>
      <c r="C32" s="28">
        <f t="shared" si="0"/>
        <v>0.0010231225700838961</v>
      </c>
      <c r="D32" s="39">
        <v>4</v>
      </c>
      <c r="E32" s="28">
        <f t="shared" si="1"/>
        <v>0.0005398110661268556</v>
      </c>
      <c r="F32" s="28">
        <f t="shared" si="2"/>
        <v>0.25</v>
      </c>
      <c r="G32" s="39">
        <v>14</v>
      </c>
      <c r="H32" s="28">
        <f t="shared" si="3"/>
        <v>0.0009349539201282223</v>
      </c>
      <c r="I32" s="39">
        <v>8</v>
      </c>
      <c r="J32" s="28">
        <f t="shared" si="4"/>
        <v>0.0003412095879894225</v>
      </c>
      <c r="K32" s="28">
        <f t="shared" si="5"/>
        <v>0.75</v>
      </c>
    </row>
    <row r="33" spans="1:11" ht="12.75">
      <c r="A33" s="34" t="s">
        <v>54</v>
      </c>
      <c r="B33" s="39">
        <v>4</v>
      </c>
      <c r="C33" s="28">
        <f t="shared" si="0"/>
        <v>0.0008184980560671168</v>
      </c>
      <c r="D33" s="39">
        <v>1</v>
      </c>
      <c r="E33" s="28">
        <f t="shared" si="1"/>
        <v>0.0001349527665317139</v>
      </c>
      <c r="F33" s="28">
        <f t="shared" si="2"/>
        <v>3</v>
      </c>
      <c r="G33" s="39">
        <v>7</v>
      </c>
      <c r="H33" s="28">
        <f t="shared" si="3"/>
        <v>0.00046747696006411115</v>
      </c>
      <c r="I33" s="39">
        <v>13</v>
      </c>
      <c r="J33" s="28">
        <f t="shared" si="4"/>
        <v>0.0005544655804828115</v>
      </c>
      <c r="K33" s="28">
        <f t="shared" si="5"/>
        <v>-0.46153846153846156</v>
      </c>
    </row>
    <row r="34" spans="1:11" ht="12.75">
      <c r="A34" s="34" t="s">
        <v>50</v>
      </c>
      <c r="B34" s="39">
        <v>2</v>
      </c>
      <c r="C34" s="28">
        <f t="shared" si="0"/>
        <v>0.0004092490280335584</v>
      </c>
      <c r="D34" s="39">
        <v>6</v>
      </c>
      <c r="E34" s="28">
        <f t="shared" si="1"/>
        <v>0.0008097165991902834</v>
      </c>
      <c r="F34" s="28">
        <f t="shared" si="2"/>
        <v>-0.6666666666666667</v>
      </c>
      <c r="G34" s="39">
        <v>4</v>
      </c>
      <c r="H34" s="28">
        <f t="shared" si="3"/>
        <v>0.00026712969146520634</v>
      </c>
      <c r="I34" s="39">
        <v>12</v>
      </c>
      <c r="J34" s="28">
        <f t="shared" si="4"/>
        <v>0.0005118143819841338</v>
      </c>
      <c r="K34" s="28">
        <f t="shared" si="5"/>
        <v>-0.6666666666666667</v>
      </c>
    </row>
    <row r="35" spans="1:11" ht="12.75">
      <c r="A35" s="34" t="s">
        <v>100</v>
      </c>
      <c r="B35" s="39">
        <v>2</v>
      </c>
      <c r="C35" s="28">
        <f t="shared" si="0"/>
        <v>0.0004092490280335584</v>
      </c>
      <c r="D35" s="39">
        <v>12</v>
      </c>
      <c r="E35" s="28">
        <f t="shared" si="1"/>
        <v>0.0016194331983805667</v>
      </c>
      <c r="F35" s="28">
        <f t="shared" si="2"/>
        <v>-0.8333333333333334</v>
      </c>
      <c r="G35" s="39">
        <v>11</v>
      </c>
      <c r="H35" s="28">
        <f t="shared" si="3"/>
        <v>0.0007346066515293175</v>
      </c>
      <c r="I35" s="39">
        <v>28</v>
      </c>
      <c r="J35" s="28">
        <f t="shared" si="4"/>
        <v>0.0011942335579629788</v>
      </c>
      <c r="K35" s="28">
        <f t="shared" si="5"/>
        <v>-0.6071428571428572</v>
      </c>
    </row>
    <row r="36" spans="1:11" ht="12.75">
      <c r="A36" s="34" t="s">
        <v>129</v>
      </c>
      <c r="B36" s="39">
        <v>1</v>
      </c>
      <c r="C36" s="28">
        <f t="shared" si="0"/>
        <v>0.0002046245140167792</v>
      </c>
      <c r="D36" s="39">
        <v>7</v>
      </c>
      <c r="E36" s="28">
        <f t="shared" si="1"/>
        <v>0.0009446693657219973</v>
      </c>
      <c r="F36" s="28">
        <f t="shared" si="2"/>
        <v>-0.8571428571428572</v>
      </c>
      <c r="G36" s="39">
        <v>5</v>
      </c>
      <c r="H36" s="28">
        <f t="shared" si="3"/>
        <v>0.0003339121143315079</v>
      </c>
      <c r="I36" s="39">
        <v>11</v>
      </c>
      <c r="J36" s="28">
        <f t="shared" si="4"/>
        <v>0.0004691631834854559</v>
      </c>
      <c r="K36" s="28">
        <f t="shared" si="5"/>
        <v>-0.5454545454545454</v>
      </c>
    </row>
    <row r="37" spans="1:11" ht="12.75">
      <c r="A37" s="34" t="s">
        <v>159</v>
      </c>
      <c r="B37" s="39">
        <v>1</v>
      </c>
      <c r="C37" s="28">
        <f t="shared" si="0"/>
        <v>0.0002046245140167792</v>
      </c>
      <c r="D37" s="39">
        <v>3</v>
      </c>
      <c r="E37" s="28">
        <f t="shared" si="1"/>
        <v>0.0004048582995951417</v>
      </c>
      <c r="F37" s="28">
        <f t="shared" si="2"/>
        <v>-0.6666666666666667</v>
      </c>
      <c r="G37" s="39">
        <v>6</v>
      </c>
      <c r="H37" s="28">
        <f t="shared" si="3"/>
        <v>0.00040069453719780956</v>
      </c>
      <c r="I37" s="39">
        <v>10</v>
      </c>
      <c r="J37" s="28">
        <f t="shared" si="4"/>
        <v>0.00042651198498677815</v>
      </c>
      <c r="K37" s="28">
        <f t="shared" si="5"/>
        <v>-0.4</v>
      </c>
    </row>
    <row r="38" spans="1:11" ht="12.75">
      <c r="A38" s="34" t="s">
        <v>94</v>
      </c>
      <c r="B38" s="39">
        <v>1</v>
      </c>
      <c r="C38" s="28">
        <f t="shared" si="0"/>
        <v>0.0002046245140167792</v>
      </c>
      <c r="D38" s="40">
        <v>0</v>
      </c>
      <c r="E38" s="28">
        <f t="shared" si="1"/>
        <v>0</v>
      </c>
      <c r="F38" s="28" t="str">
        <f t="shared" si="2"/>
        <v>-</v>
      </c>
      <c r="G38" s="39">
        <v>2</v>
      </c>
      <c r="H38" s="28">
        <f t="shared" si="3"/>
        <v>0.00013356484573260317</v>
      </c>
      <c r="I38" s="40">
        <v>0</v>
      </c>
      <c r="J38" s="28">
        <f t="shared" si="4"/>
        <v>0</v>
      </c>
      <c r="K38" s="28" t="str">
        <f t="shared" si="5"/>
        <v>-</v>
      </c>
    </row>
    <row r="39" spans="1:11" ht="12.75">
      <c r="A39" s="34" t="s">
        <v>160</v>
      </c>
      <c r="B39" s="39">
        <v>1</v>
      </c>
      <c r="C39" s="28">
        <f t="shared" si="0"/>
        <v>0.0002046245140167792</v>
      </c>
      <c r="D39" s="39">
        <v>2</v>
      </c>
      <c r="E39" s="28">
        <f t="shared" si="1"/>
        <v>0.0002699055330634278</v>
      </c>
      <c r="F39" s="28">
        <f t="shared" si="2"/>
        <v>-0.5</v>
      </c>
      <c r="G39" s="39">
        <v>3</v>
      </c>
      <c r="H39" s="28">
        <f t="shared" si="3"/>
        <v>0.00020034726859890478</v>
      </c>
      <c r="I39" s="39">
        <v>8</v>
      </c>
      <c r="J39" s="28">
        <f t="shared" si="4"/>
        <v>0.0003412095879894225</v>
      </c>
      <c r="K39" s="28">
        <f t="shared" si="5"/>
        <v>-0.625</v>
      </c>
    </row>
    <row r="40" spans="1:11" ht="12.75">
      <c r="A40" s="34" t="s">
        <v>75</v>
      </c>
      <c r="B40" s="39">
        <v>1</v>
      </c>
      <c r="C40" s="28">
        <f t="shared" si="0"/>
        <v>0.0002046245140167792</v>
      </c>
      <c r="D40" s="39">
        <v>3</v>
      </c>
      <c r="E40" s="28">
        <f t="shared" si="1"/>
        <v>0.0004048582995951417</v>
      </c>
      <c r="F40" s="28">
        <f t="shared" si="2"/>
        <v>-0.6666666666666667</v>
      </c>
      <c r="G40" s="39">
        <v>4</v>
      </c>
      <c r="H40" s="28">
        <f t="shared" si="3"/>
        <v>0.00026712969146520634</v>
      </c>
      <c r="I40" s="39">
        <v>11</v>
      </c>
      <c r="J40" s="28">
        <f t="shared" si="4"/>
        <v>0.0004691631834854559</v>
      </c>
      <c r="K40" s="28">
        <f t="shared" si="5"/>
        <v>-0.6363636363636364</v>
      </c>
    </row>
    <row r="41" spans="1:11" ht="12.75">
      <c r="A41" s="34" t="s">
        <v>161</v>
      </c>
      <c r="B41" s="39">
        <v>1</v>
      </c>
      <c r="C41" s="28">
        <f t="shared" si="0"/>
        <v>0.0002046245140167792</v>
      </c>
      <c r="D41" s="39">
        <v>5</v>
      </c>
      <c r="E41" s="28">
        <f t="shared" si="1"/>
        <v>0.0006747638326585695</v>
      </c>
      <c r="F41" s="28">
        <f t="shared" si="2"/>
        <v>-0.8</v>
      </c>
      <c r="G41" s="39">
        <v>6</v>
      </c>
      <c r="H41" s="28">
        <f t="shared" si="3"/>
        <v>0.00040069453719780956</v>
      </c>
      <c r="I41" s="39">
        <v>19</v>
      </c>
      <c r="J41" s="28">
        <f t="shared" si="4"/>
        <v>0.0008103727714748784</v>
      </c>
      <c r="K41" s="28">
        <f t="shared" si="5"/>
        <v>-0.6842105263157895</v>
      </c>
    </row>
    <row r="42" spans="1:11" ht="12.75">
      <c r="A42" s="34" t="s">
        <v>107</v>
      </c>
      <c r="B42" s="40">
        <v>0</v>
      </c>
      <c r="C42" s="28">
        <f t="shared" si="0"/>
        <v>0</v>
      </c>
      <c r="D42" s="40">
        <v>0</v>
      </c>
      <c r="E42" s="28">
        <f t="shared" si="1"/>
        <v>0</v>
      </c>
      <c r="F42" s="28" t="str">
        <f t="shared" si="2"/>
        <v>-</v>
      </c>
      <c r="G42" s="39">
        <v>1</v>
      </c>
      <c r="H42" s="28">
        <f t="shared" si="3"/>
        <v>6.678242286630158E-05</v>
      </c>
      <c r="I42" s="40">
        <v>0</v>
      </c>
      <c r="J42" s="28">
        <f t="shared" si="4"/>
        <v>0</v>
      </c>
      <c r="K42" s="28" t="str">
        <f t="shared" si="5"/>
        <v>-</v>
      </c>
    </row>
    <row r="43" spans="1:11" ht="12.75">
      <c r="A43" s="34" t="s">
        <v>119</v>
      </c>
      <c r="B43" s="40">
        <v>0</v>
      </c>
      <c r="C43" s="28">
        <f t="shared" si="0"/>
        <v>0</v>
      </c>
      <c r="D43" s="40">
        <v>0</v>
      </c>
      <c r="E43" s="28">
        <f t="shared" si="1"/>
        <v>0</v>
      </c>
      <c r="F43" s="28" t="str">
        <f t="shared" si="2"/>
        <v>-</v>
      </c>
      <c r="G43" s="39">
        <v>3</v>
      </c>
      <c r="H43" s="28">
        <f t="shared" si="3"/>
        <v>0.00020034726859890478</v>
      </c>
      <c r="I43" s="39">
        <v>2</v>
      </c>
      <c r="J43" s="28">
        <f t="shared" si="4"/>
        <v>8.530239699735562E-05</v>
      </c>
      <c r="K43" s="28">
        <f t="shared" si="5"/>
        <v>0.5</v>
      </c>
    </row>
    <row r="44" spans="1:11" ht="12.75">
      <c r="A44" s="34" t="s">
        <v>162</v>
      </c>
      <c r="B44" s="40">
        <v>0</v>
      </c>
      <c r="C44" s="28">
        <f t="shared" si="0"/>
        <v>0</v>
      </c>
      <c r="D44" s="39">
        <v>1</v>
      </c>
      <c r="E44" s="28">
        <f t="shared" si="1"/>
        <v>0.0001349527665317139</v>
      </c>
      <c r="F44" s="28">
        <f t="shared" si="2"/>
        <v>-1</v>
      </c>
      <c r="G44" s="39">
        <v>5</v>
      </c>
      <c r="H44" s="28">
        <f t="shared" si="3"/>
        <v>0.0003339121143315079</v>
      </c>
      <c r="I44" s="39">
        <v>3</v>
      </c>
      <c r="J44" s="28">
        <f t="shared" si="4"/>
        <v>0.00012795359549603344</v>
      </c>
      <c r="K44" s="28">
        <f t="shared" si="5"/>
        <v>0.6666666666666667</v>
      </c>
    </row>
    <row r="45" spans="1:11" ht="12.75">
      <c r="A45" s="34" t="s">
        <v>163</v>
      </c>
      <c r="B45" s="40">
        <v>0</v>
      </c>
      <c r="C45" s="28">
        <f t="shared" si="0"/>
        <v>0</v>
      </c>
      <c r="D45" s="39">
        <v>1</v>
      </c>
      <c r="E45" s="28">
        <f t="shared" si="1"/>
        <v>0.0001349527665317139</v>
      </c>
      <c r="F45" s="28">
        <f t="shared" si="2"/>
        <v>-1</v>
      </c>
      <c r="G45" s="40">
        <v>0</v>
      </c>
      <c r="H45" s="28">
        <f t="shared" si="3"/>
        <v>0</v>
      </c>
      <c r="I45" s="39">
        <v>2</v>
      </c>
      <c r="J45" s="28">
        <f t="shared" si="4"/>
        <v>8.530239699735562E-05</v>
      </c>
      <c r="K45" s="28">
        <f t="shared" si="5"/>
        <v>-1</v>
      </c>
    </row>
    <row r="46" spans="1:11" ht="12.75">
      <c r="A46" s="34" t="s">
        <v>91</v>
      </c>
      <c r="B46" s="40">
        <v>0</v>
      </c>
      <c r="C46" s="28">
        <f t="shared" si="0"/>
        <v>0</v>
      </c>
      <c r="D46" s="40">
        <v>0</v>
      </c>
      <c r="E46" s="28">
        <f t="shared" si="1"/>
        <v>0</v>
      </c>
      <c r="F46" s="28" t="str">
        <f t="shared" si="2"/>
        <v>-</v>
      </c>
      <c r="G46" s="39">
        <v>1</v>
      </c>
      <c r="H46" s="28">
        <f t="shared" si="3"/>
        <v>6.678242286630158E-05</v>
      </c>
      <c r="I46" s="39">
        <v>1</v>
      </c>
      <c r="J46" s="28">
        <f t="shared" si="4"/>
        <v>4.265119849867781E-05</v>
      </c>
      <c r="K46" s="28">
        <f t="shared" si="5"/>
        <v>0</v>
      </c>
    </row>
    <row r="47" spans="1:11" ht="12.75">
      <c r="A47" s="34" t="s">
        <v>90</v>
      </c>
      <c r="B47" s="40">
        <v>0</v>
      </c>
      <c r="C47" s="28">
        <f t="shared" si="0"/>
        <v>0</v>
      </c>
      <c r="D47" s="40">
        <v>0</v>
      </c>
      <c r="E47" s="28">
        <f t="shared" si="1"/>
        <v>0</v>
      </c>
      <c r="F47" s="28" t="str">
        <f t="shared" si="2"/>
        <v>-</v>
      </c>
      <c r="G47" s="40">
        <v>0</v>
      </c>
      <c r="H47" s="28">
        <f t="shared" si="3"/>
        <v>0</v>
      </c>
      <c r="I47" s="39">
        <v>1</v>
      </c>
      <c r="J47" s="28">
        <f t="shared" si="4"/>
        <v>4.265119849867781E-05</v>
      </c>
      <c r="K47" s="28">
        <f t="shared" si="5"/>
        <v>-1</v>
      </c>
    </row>
    <row r="48" spans="1:11" ht="12.75">
      <c r="A48" s="34" t="s">
        <v>71</v>
      </c>
      <c r="B48" s="40">
        <v>0</v>
      </c>
      <c r="C48" s="28">
        <f t="shared" si="0"/>
        <v>0</v>
      </c>
      <c r="D48" s="39">
        <v>4</v>
      </c>
      <c r="E48" s="28">
        <f t="shared" si="1"/>
        <v>0.0005398110661268556</v>
      </c>
      <c r="F48" s="28">
        <f t="shared" si="2"/>
        <v>-1</v>
      </c>
      <c r="G48" s="39">
        <v>1</v>
      </c>
      <c r="H48" s="28">
        <f t="shared" si="3"/>
        <v>6.678242286630158E-05</v>
      </c>
      <c r="I48" s="39">
        <v>5</v>
      </c>
      <c r="J48" s="28">
        <f t="shared" si="4"/>
        <v>0.00021325599249338907</v>
      </c>
      <c r="K48" s="28">
        <f t="shared" si="5"/>
        <v>-0.8</v>
      </c>
    </row>
    <row r="49" spans="1:11" ht="12.75">
      <c r="A49" s="34" t="s">
        <v>164</v>
      </c>
      <c r="B49" s="40">
        <v>0</v>
      </c>
      <c r="C49" s="28">
        <f t="shared" si="0"/>
        <v>0</v>
      </c>
      <c r="D49" s="39">
        <v>6</v>
      </c>
      <c r="E49" s="28">
        <f t="shared" si="1"/>
        <v>0.0008097165991902834</v>
      </c>
      <c r="F49" s="28">
        <f t="shared" si="2"/>
        <v>-1</v>
      </c>
      <c r="G49" s="40">
        <v>0</v>
      </c>
      <c r="H49" s="28">
        <f t="shared" si="3"/>
        <v>0</v>
      </c>
      <c r="I49" s="39">
        <v>6</v>
      </c>
      <c r="J49" s="28">
        <f t="shared" si="4"/>
        <v>0.0002559071909920669</v>
      </c>
      <c r="K49" s="28">
        <f t="shared" si="5"/>
        <v>-1</v>
      </c>
    </row>
    <row r="50" spans="1:11" ht="12.75">
      <c r="A50" s="34" t="s">
        <v>165</v>
      </c>
      <c r="B50" s="40">
        <v>0</v>
      </c>
      <c r="C50" s="28">
        <f t="shared" si="0"/>
        <v>0</v>
      </c>
      <c r="D50" s="39">
        <v>5</v>
      </c>
      <c r="E50" s="28">
        <f t="shared" si="1"/>
        <v>0.0006747638326585695</v>
      </c>
      <c r="F50" s="28">
        <f t="shared" si="2"/>
        <v>-1</v>
      </c>
      <c r="G50" s="39">
        <v>2</v>
      </c>
      <c r="H50" s="28">
        <f t="shared" si="3"/>
        <v>0.00013356484573260317</v>
      </c>
      <c r="I50" s="39">
        <v>9</v>
      </c>
      <c r="J50" s="28">
        <f t="shared" si="4"/>
        <v>0.0003838607864881003</v>
      </c>
      <c r="K50" s="28">
        <f t="shared" si="5"/>
        <v>-0.7777777777777778</v>
      </c>
    </row>
    <row r="51" spans="1:11" ht="12.75">
      <c r="A51" s="29" t="s">
        <v>9</v>
      </c>
      <c r="B51" s="29">
        <f>SUM(B5:B50)</f>
        <v>4887</v>
      </c>
      <c r="C51" s="30">
        <f t="shared" si="0"/>
        <v>1</v>
      </c>
      <c r="D51" s="29">
        <f>SUM(D5:D50)</f>
        <v>7410</v>
      </c>
      <c r="E51" s="30">
        <f t="shared" si="1"/>
        <v>1</v>
      </c>
      <c r="F51" s="30">
        <f t="shared" si="2"/>
        <v>-0.34048582995951415</v>
      </c>
      <c r="G51" s="29">
        <f>SUM(G5:G50)</f>
        <v>14974</v>
      </c>
      <c r="H51" s="30">
        <f t="shared" si="3"/>
        <v>1</v>
      </c>
      <c r="I51" s="29">
        <f>SUM(I5:I50)</f>
        <v>23446</v>
      </c>
      <c r="J51" s="30">
        <f t="shared" si="4"/>
        <v>1</v>
      </c>
      <c r="K51" s="30">
        <f t="shared" si="5"/>
        <v>-0.36134095368079844</v>
      </c>
    </row>
  </sheetData>
  <mergeCells count="7">
    <mergeCell ref="I3:J3"/>
    <mergeCell ref="K3:K4"/>
    <mergeCell ref="A3:A4"/>
    <mergeCell ref="B3:C3"/>
    <mergeCell ref="G3:H3"/>
    <mergeCell ref="D3:E3"/>
    <mergeCell ref="F3:F4"/>
  </mergeCells>
  <conditionalFormatting sqref="F5:F51 K5:K51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11811023622047245" right="0" top="0.3937007874015748" bottom="0.3937007874015748" header="0.5118110236220472" footer="0.5118110236220472"/>
  <pageSetup fitToHeight="2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6.00390625" style="0" customWidth="1"/>
  </cols>
  <sheetData>
    <row r="3" ht="12.75">
      <c r="A3" s="43" t="s">
        <v>168</v>
      </c>
    </row>
    <row r="5" ht="12.75">
      <c r="A5" s="41" t="s">
        <v>169</v>
      </c>
    </row>
    <row r="6" ht="12.75">
      <c r="B6" s="56" t="s">
        <v>184</v>
      </c>
    </row>
    <row r="7" ht="12.75">
      <c r="B7" s="56" t="s">
        <v>185</v>
      </c>
    </row>
    <row r="8" spans="1:2" ht="12.75">
      <c r="A8" s="41" t="s">
        <v>183</v>
      </c>
      <c r="B8" s="42"/>
    </row>
    <row r="9" ht="12.75">
      <c r="B9" s="41" t="s">
        <v>170</v>
      </c>
    </row>
    <row r="10" ht="12.75">
      <c r="B10" s="41" t="s">
        <v>171</v>
      </c>
    </row>
    <row r="11" ht="12.75">
      <c r="B11" s="41" t="s">
        <v>172</v>
      </c>
    </row>
    <row r="12" ht="12.75">
      <c r="B12" s="41" t="s">
        <v>173</v>
      </c>
    </row>
    <row r="13" ht="12.75">
      <c r="B13" s="41" t="s">
        <v>174</v>
      </c>
    </row>
    <row r="14" ht="12.75">
      <c r="B14" s="41" t="s">
        <v>175</v>
      </c>
    </row>
    <row r="15" ht="12.75">
      <c r="B15" s="41" t="s">
        <v>176</v>
      </c>
    </row>
    <row r="16" ht="12.75">
      <c r="A16" s="41" t="s">
        <v>186</v>
      </c>
    </row>
    <row r="17" ht="12.75">
      <c r="A17" s="41" t="s">
        <v>187</v>
      </c>
    </row>
    <row r="18" ht="12.75">
      <c r="A18" s="41" t="s">
        <v>188</v>
      </c>
    </row>
    <row r="19" ht="12.75">
      <c r="A19" s="41" t="s">
        <v>189</v>
      </c>
    </row>
    <row r="24" ht="12.75">
      <c r="F24" s="44" t="s">
        <v>177</v>
      </c>
    </row>
    <row r="25" ht="12.75">
      <c r="F25" s="44" t="s">
        <v>181</v>
      </c>
    </row>
    <row r="26" ht="12.75">
      <c r="F26" t="s">
        <v>178</v>
      </c>
    </row>
    <row r="27" ht="12.75">
      <c r="F27" s="45"/>
    </row>
    <row r="28" ht="12.75">
      <c r="F28" t="s">
        <v>179</v>
      </c>
    </row>
    <row r="29" ht="12.75">
      <c r="F29" s="46" t="s">
        <v>180</v>
      </c>
    </row>
  </sheetData>
  <hyperlinks>
    <hyperlink ref="F29" r:id="rId1" display="http://www.autoconsulting.com.ua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AUTO-Consulting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 Rastorguev</dc:creator>
  <cp:keywords/>
  <dc:description/>
  <cp:lastModifiedBy>Evgen Rastorguev</cp:lastModifiedBy>
  <cp:lastPrinted>2009-06-16T15:53:07Z</cp:lastPrinted>
  <dcterms:created xsi:type="dcterms:W3CDTF">2009-06-16T15:44:26Z</dcterms:created>
  <dcterms:modified xsi:type="dcterms:W3CDTF">2009-06-16T17:01:24Z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